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Зміни 300909" sheetId="1" r:id="rId1"/>
    <sheet name="Лист1" sheetId="2" r:id="rId2"/>
  </sheets>
  <definedNames>
    <definedName name="_xlnm.Print_Titles" localSheetId="0">'Зміни 300909'!$10:$11</definedName>
  </definedNames>
  <calcPr fullCalcOnLoad="1"/>
</workbook>
</file>

<file path=xl/sharedStrings.xml><?xml version="1.0" encoding="utf-8"?>
<sst xmlns="http://schemas.openxmlformats.org/spreadsheetml/2006/main" count="140" uniqueCount="90">
  <si>
    <t>№ з/п</t>
  </si>
  <si>
    <t>План</t>
  </si>
  <si>
    <t>шт.</t>
  </si>
  <si>
    <t>Всього:</t>
  </si>
  <si>
    <t>тонн</t>
  </si>
  <si>
    <t>Р а з о м</t>
  </si>
  <si>
    <t>кільк.</t>
  </si>
  <si>
    <t xml:space="preserve">Найменування </t>
  </si>
  <si>
    <t>Одиниця виміру</t>
  </si>
  <si>
    <t xml:space="preserve">
</t>
  </si>
  <si>
    <t>пісок</t>
  </si>
  <si>
    <t>мішки для піску</t>
  </si>
  <si>
    <t>тис. шт.</t>
  </si>
  <si>
    <t>поліетиленова плівка</t>
  </si>
  <si>
    <t>шифер</t>
  </si>
  <si>
    <t>м/пог.</t>
  </si>
  <si>
    <t xml:space="preserve">радіометр-дозиметр 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</si>
  <si>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</si>
  <si>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</si>
  <si>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цемент М-400 (25кг)</t>
  </si>
  <si>
    <t>Разом</t>
  </si>
  <si>
    <t>катанка 6 мм.(бухта)</t>
  </si>
  <si>
    <t>мішок</t>
  </si>
  <si>
    <t>штук</t>
  </si>
  <si>
    <t>вартість</t>
  </si>
  <si>
    <t xml:space="preserve">автобензин </t>
  </si>
  <si>
    <t>дизельне пальне</t>
  </si>
  <si>
    <t>моторне мастило</t>
  </si>
  <si>
    <t>кг</t>
  </si>
  <si>
    <t>мотопомпи</t>
  </si>
  <si>
    <t xml:space="preserve">         І. Будівельні матеріали та засоби загальногосподарського призначення</t>
  </si>
  <si>
    <t xml:space="preserve">         ІІ. Паливо-мастильні матеріали</t>
  </si>
  <si>
    <t xml:space="preserve">         ІІІ. Засоби насосного обладнання</t>
  </si>
  <si>
    <t xml:space="preserve">         IV. Продовольство</t>
  </si>
  <si>
    <t>борошно</t>
  </si>
  <si>
    <t>крупи різні</t>
  </si>
  <si>
    <t>масло вершкове</t>
  </si>
  <si>
    <t>олія</t>
  </si>
  <si>
    <t>л.</t>
  </si>
  <si>
    <t>консерви м’ясні</t>
  </si>
  <si>
    <t>шт./500 г</t>
  </si>
  <si>
    <t>консерви рибні</t>
  </si>
  <si>
    <t>молоко згущене</t>
  </si>
  <si>
    <t>цукор</t>
  </si>
  <si>
    <t>сіль</t>
  </si>
  <si>
    <t>чай</t>
  </si>
  <si>
    <t>човен гумовий</t>
  </si>
  <si>
    <t>рятувальні пояси</t>
  </si>
  <si>
    <t xml:space="preserve">        V. Засоби забезпечення аварійно-рятувальних робіт</t>
  </si>
  <si>
    <t xml:space="preserve">        VI. Речове майно</t>
  </si>
  <si>
    <t>чоботи гумові</t>
  </si>
  <si>
    <t>пар</t>
  </si>
  <si>
    <t>рукавиці робочі</t>
  </si>
  <si>
    <t xml:space="preserve">         VII.  Засоби першої необхідності</t>
  </si>
  <si>
    <t>стакани</t>
  </si>
  <si>
    <t>ложки</t>
  </si>
  <si>
    <t>мило</t>
  </si>
  <si>
    <t>свічки</t>
  </si>
  <si>
    <t>сірники</t>
  </si>
  <si>
    <t>ум. ящ.</t>
  </si>
  <si>
    <t>посуд одноразовий: миски глибокі</t>
  </si>
  <si>
    <t xml:space="preserve">        VІІІ. Засоби для проведення дезінфекції</t>
  </si>
  <si>
    <t>керамічні патрони</t>
  </si>
  <si>
    <t>дезактин</t>
  </si>
  <si>
    <t xml:space="preserve">         ІХ. Оплата за виконання першочергових, невідкладних робіт з попередження та ліквідації надзвичайних ситуацій </t>
  </si>
  <si>
    <t>ліквідація залишків опор мостів</t>
  </si>
  <si>
    <t>табл."Жавілар ефект"</t>
  </si>
  <si>
    <t>2016 рік</t>
  </si>
  <si>
    <t>2017 рік</t>
  </si>
  <si>
    <t>2018 рік</t>
  </si>
  <si>
    <t>2019 рік</t>
  </si>
  <si>
    <t>2020 рік</t>
  </si>
  <si>
    <t>створення та накопичення резерву матеріально-технічних засобів Рахівського району для запобігання, ліквідації надзвичайних ситуацій техногенного і природного характеру та їх наслідків на 2016 - 2020 роки</t>
  </si>
  <si>
    <t>тис. грн.</t>
  </si>
  <si>
    <t>.</t>
  </si>
  <si>
    <t>тепловізор</t>
  </si>
  <si>
    <t>квадрокоптер</t>
  </si>
  <si>
    <t>прил.нічного бачення</t>
  </si>
  <si>
    <t>спец. взуття</t>
  </si>
  <si>
    <t>спец.одяг (костюми)</t>
  </si>
  <si>
    <t>комп.</t>
  </si>
  <si>
    <t>спец.одяг (разовий)</t>
  </si>
  <si>
    <t>міні-мийка (обеззар.)</t>
  </si>
  <si>
    <t>маски(зах.дих.шляхів)</t>
  </si>
  <si>
    <t xml:space="preserve">хлорне вапно </t>
  </si>
  <si>
    <t>1бан. 300т</t>
  </si>
  <si>
    <t>рятувальні скеди</t>
  </si>
  <si>
    <t>снігоступи</t>
  </si>
  <si>
    <t>рятувальні дошки</t>
  </si>
  <si>
    <t>Завідувач сектору з питань цивільного захисту райдержадміністрації                                                         М. ІВАСЮК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</si>
</sst>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0.000"/>
    <numFmt numFmtId="180" formatCode="0.0;[Red]0.0"/>
    <numFmt numFmtId="181" formatCode="0.00;[Red]0.00"/>
    <numFmt numFmtId="182" formatCode="0.0000"/>
    <numFmt numFmtId="183" formatCode="0;[Red]0"/>
    <numFmt numFmtId="184" formatCode="#,##0.0&quot;р.&quot;"/>
    <numFmt numFmtId="185" formatCode="#,##0.0"/>
    <numFmt numFmtId="186" formatCode="0.000;[Red]0.000"/>
  </numFmts>
  <fonts count="56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1"/>
      <name val="Arial Cyr"/>
      <family val="0"/>
    </font>
    <font>
      <i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3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vertical="top" wrapText="1"/>
    </xf>
    <xf numFmtId="1" fontId="8" fillId="0" borderId="2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73" fontId="12" fillId="0" borderId="24" xfId="0" applyNumberFormat="1" applyFont="1" applyFill="1" applyBorder="1" applyAlignment="1">
      <alignment horizontal="left" vertical="top" wrapText="1"/>
    </xf>
    <xf numFmtId="173" fontId="12" fillId="0" borderId="25" xfId="0" applyNumberFormat="1" applyFont="1" applyFill="1" applyBorder="1" applyAlignment="1">
      <alignment horizontal="left" vertical="top" wrapText="1"/>
    </xf>
    <xf numFmtId="173" fontId="12" fillId="0" borderId="12" xfId="0" applyNumberFormat="1" applyFont="1" applyFill="1" applyBorder="1" applyAlignment="1">
      <alignment horizontal="left" vertical="top" wrapText="1"/>
    </xf>
    <xf numFmtId="173" fontId="12" fillId="0" borderId="14" xfId="0" applyNumberFormat="1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 horizontal="center" vertical="top" wrapText="1"/>
    </xf>
    <xf numFmtId="173" fontId="12" fillId="0" borderId="13" xfId="0" applyNumberFormat="1" applyFont="1" applyFill="1" applyBorder="1" applyAlignment="1">
      <alignment horizontal="left" vertical="top" wrapText="1"/>
    </xf>
    <xf numFmtId="173" fontId="12" fillId="0" borderId="32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wrapText="1"/>
    </xf>
    <xf numFmtId="0" fontId="5" fillId="0" borderId="20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/>
    </xf>
    <xf numFmtId="0" fontId="5" fillId="0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73" fontId="11" fillId="0" borderId="33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center" vertical="top"/>
    </xf>
    <xf numFmtId="1" fontId="12" fillId="0" borderId="14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 wrapText="1"/>
    </xf>
    <xf numFmtId="1" fontId="8" fillId="0" borderId="36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wrapText="1"/>
    </xf>
    <xf numFmtId="0" fontId="19" fillId="0" borderId="37" xfId="0" applyFont="1" applyBorder="1" applyAlignment="1">
      <alignment/>
    </xf>
    <xf numFmtId="0" fontId="10" fillId="0" borderId="31" xfId="0" applyFont="1" applyFill="1" applyBorder="1" applyAlignment="1">
      <alignment horizontal="center" vertical="top" wrapText="1"/>
    </xf>
    <xf numFmtId="1" fontId="8" fillId="33" borderId="22" xfId="0" applyNumberFormat="1" applyFont="1" applyFill="1" applyBorder="1" applyAlignment="1">
      <alignment horizontal="center" vertical="top" wrapText="1"/>
    </xf>
    <xf numFmtId="173" fontId="18" fillId="33" borderId="38" xfId="0" applyNumberFormat="1" applyFont="1" applyFill="1" applyBorder="1" applyAlignment="1">
      <alignment horizontal="left" vertical="top" wrapText="1"/>
    </xf>
    <xf numFmtId="173" fontId="8" fillId="33" borderId="38" xfId="0" applyNumberFormat="1" applyFont="1" applyFill="1" applyBorder="1" applyAlignment="1">
      <alignment horizontal="left" vertical="top" wrapText="1"/>
    </xf>
    <xf numFmtId="173" fontId="8" fillId="33" borderId="39" xfId="0" applyNumberFormat="1" applyFont="1" applyFill="1" applyBorder="1" applyAlignment="1">
      <alignment horizontal="left" vertical="top" wrapText="1"/>
    </xf>
    <xf numFmtId="1" fontId="8" fillId="34" borderId="23" xfId="0" applyNumberFormat="1" applyFont="1" applyFill="1" applyBorder="1" applyAlignment="1">
      <alignment horizontal="center" vertical="top" wrapText="1"/>
    </xf>
    <xf numFmtId="1" fontId="8" fillId="34" borderId="36" xfId="0" applyNumberFormat="1" applyFont="1" applyFill="1" applyBorder="1" applyAlignment="1">
      <alignment horizontal="center" vertical="top" wrapText="1"/>
    </xf>
    <xf numFmtId="1" fontId="8" fillId="34" borderId="22" xfId="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 wrapText="1"/>
    </xf>
    <xf numFmtId="0" fontId="16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173" fontId="8" fillId="34" borderId="40" xfId="0" applyNumberFormat="1" applyFont="1" applyFill="1" applyBorder="1" applyAlignment="1">
      <alignment horizontal="left" vertical="top" wrapText="1"/>
    </xf>
    <xf numFmtId="173" fontId="12" fillId="34" borderId="13" xfId="0" applyNumberFormat="1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/>
    </xf>
    <xf numFmtId="180" fontId="8" fillId="34" borderId="40" xfId="0" applyNumberFormat="1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center" wrapText="1"/>
    </xf>
    <xf numFmtId="173" fontId="8" fillId="34" borderId="40" xfId="0" applyNumberFormat="1" applyFont="1" applyFill="1" applyBorder="1" applyAlignment="1">
      <alignment horizontal="left" wrapText="1"/>
    </xf>
    <xf numFmtId="180" fontId="8" fillId="34" borderId="40" xfId="0" applyNumberFormat="1" applyFont="1" applyFill="1" applyBorder="1" applyAlignment="1">
      <alignment horizontal="left" vertical="center" wrapText="1"/>
    </xf>
    <xf numFmtId="173" fontId="11" fillId="34" borderId="13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86" fontId="3" fillId="0" borderId="0" xfId="0" applyNumberFormat="1" applyFont="1" applyFill="1" applyAlignment="1">
      <alignment horizontal="left" wrapText="1"/>
    </xf>
    <xf numFmtId="186" fontId="3" fillId="35" borderId="41" xfId="0" applyNumberFormat="1" applyFont="1" applyFill="1" applyBorder="1" applyAlignment="1">
      <alignment horizontal="right" wrapText="1"/>
    </xf>
    <xf numFmtId="186" fontId="6" fillId="35" borderId="41" xfId="0" applyNumberFormat="1" applyFont="1" applyFill="1" applyBorder="1" applyAlignment="1">
      <alignment horizontal="right" wrapText="1"/>
    </xf>
    <xf numFmtId="186" fontId="3" fillId="35" borderId="0" xfId="0" applyNumberFormat="1" applyFont="1" applyFill="1" applyAlignment="1">
      <alignment horizontal="left" wrapText="1"/>
    </xf>
    <xf numFmtId="186" fontId="3" fillId="35" borderId="41" xfId="0" applyNumberFormat="1" applyFont="1" applyFill="1" applyBorder="1" applyAlignment="1">
      <alignment horizontal="right" vertical="center" wrapText="1"/>
    </xf>
    <xf numFmtId="173" fontId="18" fillId="33" borderId="42" xfId="0" applyNumberFormat="1" applyFont="1" applyFill="1" applyBorder="1" applyAlignment="1">
      <alignment horizontal="left" vertical="top" wrapText="1"/>
    </xf>
    <xf numFmtId="173" fontId="18" fillId="33" borderId="24" xfId="0" applyNumberFormat="1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8" fillId="0" borderId="43" xfId="0" applyFont="1" applyBorder="1" applyAlignment="1">
      <alignment horizontal="center" vertical="top" wrapText="1"/>
    </xf>
    <xf numFmtId="1" fontId="8" fillId="33" borderId="37" xfId="0" applyNumberFormat="1" applyFont="1" applyFill="1" applyBorder="1" applyAlignment="1">
      <alignment horizontal="center" vertical="top" wrapText="1"/>
    </xf>
    <xf numFmtId="173" fontId="18" fillId="33" borderId="44" xfId="0" applyNumberFormat="1" applyFont="1" applyFill="1" applyBorder="1" applyAlignment="1">
      <alignment horizontal="left" vertical="top" wrapText="1"/>
    </xf>
    <xf numFmtId="1" fontId="8" fillId="0" borderId="37" xfId="0" applyNumberFormat="1" applyFont="1" applyBorder="1" applyAlignment="1">
      <alignment horizontal="center" vertical="top" wrapText="1"/>
    </xf>
    <xf numFmtId="173" fontId="8" fillId="33" borderId="40" xfId="0" applyNumberFormat="1" applyFont="1" applyFill="1" applyBorder="1" applyAlignment="1">
      <alignment horizontal="left" vertical="top" wrapText="1"/>
    </xf>
    <xf numFmtId="1" fontId="8" fillId="0" borderId="37" xfId="0" applyNumberFormat="1" applyFont="1" applyFill="1" applyBorder="1" applyAlignment="1">
      <alignment horizontal="center" vertical="top" wrapText="1"/>
    </xf>
    <xf numFmtId="1" fontId="8" fillId="0" borderId="45" xfId="0" applyNumberFormat="1" applyFont="1" applyFill="1" applyBorder="1" applyAlignment="1">
      <alignment horizontal="center" vertical="top" wrapText="1"/>
    </xf>
    <xf numFmtId="173" fontId="8" fillId="33" borderId="46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73" fontId="8" fillId="33" borderId="40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0</xdr:rowOff>
    </xdr:from>
    <xdr:to>
      <xdr:col>14</xdr:col>
      <xdr:colOff>752475</xdr:colOff>
      <xdr:row>5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448550" y="0"/>
          <a:ext cx="3657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Додаток до розпорядження
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sng" baseline="0">
              <a:solidFill>
                <a:srgbClr val="000000"/>
              </a:solidFill>
            </a:rPr>
            <a:t>20.09.201</a:t>
          </a:r>
          <a:r>
            <a:rPr lang="en-US" cap="none" sz="1200" b="0" i="0" u="none" baseline="0">
              <a:solidFill>
                <a:srgbClr val="000000"/>
              </a:solidFill>
            </a:rPr>
            <a:t>9  № </a:t>
          </a:r>
          <a:r>
            <a:rPr lang="en-US" cap="none" sz="1200" b="0" i="0" u="sng" baseline="0">
              <a:solidFill>
                <a:srgbClr val="000000"/>
              </a:solidFill>
            </a:rPr>
            <a:t>295
</a:t>
          </a:r>
          <a:r>
            <a:rPr lang="en-US" cap="none" sz="1200" b="0" i="0" u="none" baseline="0">
              <a:solidFill>
                <a:srgbClr val="000000"/>
              </a:solidFill>
            </a:rPr>
            <a:t>Додаток до Програми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Zeros="0" tabSelected="1" zoomScalePageLayoutView="0" workbookViewId="0" topLeftCell="E16">
      <selection activeCell="O8" sqref="O8"/>
    </sheetView>
  </sheetViews>
  <sheetFormatPr defaultColWidth="9.00390625" defaultRowHeight="12.75"/>
  <cols>
    <col min="1" max="1" width="4.625" style="1" customWidth="1"/>
    <col min="2" max="2" width="23.375" style="1" customWidth="1"/>
    <col min="3" max="3" width="10.75390625" style="1" customWidth="1"/>
    <col min="4" max="4" width="7.75390625" style="1" customWidth="1"/>
    <col min="5" max="5" width="10.125" style="1" customWidth="1"/>
    <col min="6" max="6" width="7.75390625" style="1" customWidth="1"/>
    <col min="7" max="7" width="10.125" style="1" customWidth="1"/>
    <col min="8" max="8" width="7.75390625" style="1" customWidth="1"/>
    <col min="9" max="9" width="10.125" style="1" customWidth="1"/>
    <col min="10" max="10" width="7.75390625" style="1" customWidth="1"/>
    <col min="11" max="11" width="10.125" style="1" customWidth="1"/>
    <col min="12" max="12" width="7.75390625" style="1" customWidth="1"/>
    <col min="13" max="13" width="10.125" style="1" customWidth="1"/>
    <col min="14" max="14" width="7.75390625" style="1" customWidth="1"/>
    <col min="15" max="15" width="10.125" style="1" customWidth="1"/>
    <col min="16" max="16" width="2.125" style="85" customWidth="1"/>
    <col min="17" max="17" width="12.00390625" style="105" customWidth="1"/>
    <col min="18" max="16384" width="9.125" style="1" customWidth="1"/>
  </cols>
  <sheetData>
    <row r="1" spans="10:12" ht="15.75" customHeight="1">
      <c r="J1" s="131" t="s">
        <v>9</v>
      </c>
      <c r="K1" s="131"/>
      <c r="L1" s="131"/>
    </row>
    <row r="2" spans="10:11" ht="15.75" customHeight="1">
      <c r="J2" s="17"/>
      <c r="K2" s="17"/>
    </row>
    <row r="3" spans="10:11" ht="15.75" customHeight="1">
      <c r="J3" s="17"/>
      <c r="K3" s="17"/>
    </row>
    <row r="4" spans="10:11" ht="15.75" customHeight="1">
      <c r="J4" s="17"/>
      <c r="K4" s="17"/>
    </row>
    <row r="5" spans="10:11" ht="5.25" customHeight="1">
      <c r="J5" s="17"/>
      <c r="K5" s="17"/>
    </row>
    <row r="6" spans="9:16" ht="27" customHeight="1">
      <c r="I6" s="132"/>
      <c r="J6" s="132"/>
      <c r="K6" s="132"/>
      <c r="L6" s="132"/>
      <c r="M6" s="132"/>
      <c r="N6" s="24"/>
      <c r="O6" s="24"/>
      <c r="P6" s="86"/>
    </row>
    <row r="7" spans="1:16" ht="27" customHeight="1">
      <c r="A7" s="133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2"/>
      <c r="O7" s="2"/>
      <c r="P7" s="87"/>
    </row>
    <row r="8" spans="1:18" ht="40.5" customHeight="1">
      <c r="A8" s="127" t="s">
        <v>72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2"/>
      <c r="O8" s="2"/>
      <c r="P8" s="87"/>
      <c r="R8" s="25"/>
    </row>
    <row r="9" spans="1:16" ht="15" customHeigh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26" t="s">
        <v>74</v>
      </c>
      <c r="M9" s="126"/>
      <c r="N9" s="126" t="s">
        <v>73</v>
      </c>
      <c r="O9" s="126"/>
      <c r="P9" s="88"/>
    </row>
    <row r="10" spans="1:16" ht="15.75" customHeight="1">
      <c r="A10" s="128" t="s">
        <v>0</v>
      </c>
      <c r="B10" s="129" t="s">
        <v>7</v>
      </c>
      <c r="C10" s="129" t="s">
        <v>8</v>
      </c>
      <c r="D10" s="124" t="s">
        <v>20</v>
      </c>
      <c r="E10" s="125"/>
      <c r="F10" s="124" t="s">
        <v>67</v>
      </c>
      <c r="G10" s="125"/>
      <c r="H10" s="124" t="s">
        <v>68</v>
      </c>
      <c r="I10" s="125"/>
      <c r="J10" s="124" t="s">
        <v>69</v>
      </c>
      <c r="K10" s="125"/>
      <c r="L10" s="124" t="s">
        <v>70</v>
      </c>
      <c r="M10" s="125"/>
      <c r="N10" s="124" t="s">
        <v>71</v>
      </c>
      <c r="O10" s="125"/>
      <c r="P10" s="89"/>
    </row>
    <row r="11" spans="1:16" ht="19.5" customHeight="1">
      <c r="A11" s="128"/>
      <c r="B11" s="129"/>
      <c r="C11" s="129"/>
      <c r="D11" s="28" t="s">
        <v>6</v>
      </c>
      <c r="E11" s="29" t="s">
        <v>24</v>
      </c>
      <c r="F11" s="28" t="s">
        <v>6</v>
      </c>
      <c r="G11" s="29" t="s">
        <v>24</v>
      </c>
      <c r="H11" s="28" t="s">
        <v>6</v>
      </c>
      <c r="I11" s="29" t="s">
        <v>24</v>
      </c>
      <c r="J11" s="28" t="s">
        <v>6</v>
      </c>
      <c r="K11" s="29" t="s">
        <v>24</v>
      </c>
      <c r="L11" s="28" t="s">
        <v>6</v>
      </c>
      <c r="M11" s="29" t="s">
        <v>24</v>
      </c>
      <c r="N11" s="28" t="s">
        <v>6</v>
      </c>
      <c r="O11" s="29" t="s">
        <v>24</v>
      </c>
      <c r="P11" s="90"/>
    </row>
    <row r="12" spans="1:16" ht="22.5" customHeight="1">
      <c r="A12" s="39" t="s">
        <v>30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91"/>
    </row>
    <row r="13" spans="1:17" ht="15" customHeight="1">
      <c r="A13" s="16">
        <v>1</v>
      </c>
      <c r="B13" s="26" t="s">
        <v>10</v>
      </c>
      <c r="C13" s="31" t="s">
        <v>17</v>
      </c>
      <c r="D13" s="78">
        <f>F13+H13+J13+L13+N13</f>
        <v>325</v>
      </c>
      <c r="E13" s="79">
        <f aca="true" t="shared" si="0" ref="E13:E19">D13*Q13</f>
        <v>6.5</v>
      </c>
      <c r="F13" s="27">
        <v>65</v>
      </c>
      <c r="G13" s="80">
        <f aca="true" t="shared" si="1" ref="G13:G19">F13*Q13</f>
        <v>1.3</v>
      </c>
      <c r="H13" s="73">
        <v>65</v>
      </c>
      <c r="I13" s="81">
        <f aca="true" t="shared" si="2" ref="I13:I19">H13*Q13</f>
        <v>1.3</v>
      </c>
      <c r="J13" s="74">
        <v>65</v>
      </c>
      <c r="K13" s="80">
        <f aca="true" t="shared" si="3" ref="K13:K19">J13*Q13</f>
        <v>1.3</v>
      </c>
      <c r="L13" s="103">
        <v>65</v>
      </c>
      <c r="M13" s="81">
        <f aca="true" t="shared" si="4" ref="M13:M19">L13*Q13</f>
        <v>1.3</v>
      </c>
      <c r="N13" s="73">
        <v>65</v>
      </c>
      <c r="O13" s="81">
        <f aca="true" t="shared" si="5" ref="O13:O19">N13*Q13</f>
        <v>1.3</v>
      </c>
      <c r="P13" s="92"/>
      <c r="Q13" s="106">
        <v>0.02</v>
      </c>
    </row>
    <row r="14" spans="1:17" ht="15" customHeight="1">
      <c r="A14" s="16">
        <v>2</v>
      </c>
      <c r="B14" s="26" t="s">
        <v>11</v>
      </c>
      <c r="C14" s="31" t="s">
        <v>12</v>
      </c>
      <c r="D14" s="78">
        <f aca="true" t="shared" si="6" ref="D14:D19">F14+H14+J14+L14+N14</f>
        <v>40000</v>
      </c>
      <c r="E14" s="79">
        <f t="shared" si="0"/>
        <v>80</v>
      </c>
      <c r="F14" s="27">
        <v>8000</v>
      </c>
      <c r="G14" s="80">
        <f t="shared" si="1"/>
        <v>16</v>
      </c>
      <c r="H14" s="73">
        <v>8000</v>
      </c>
      <c r="I14" s="81">
        <f t="shared" si="2"/>
        <v>16</v>
      </c>
      <c r="J14" s="74">
        <v>8000</v>
      </c>
      <c r="K14" s="80">
        <f t="shared" si="3"/>
        <v>16</v>
      </c>
      <c r="L14" s="73">
        <v>8000</v>
      </c>
      <c r="M14" s="81">
        <f t="shared" si="4"/>
        <v>16</v>
      </c>
      <c r="N14" s="73">
        <v>8000</v>
      </c>
      <c r="O14" s="81">
        <f t="shared" si="5"/>
        <v>16</v>
      </c>
      <c r="P14" s="92"/>
      <c r="Q14" s="106">
        <v>0.002</v>
      </c>
    </row>
    <row r="15" spans="1:17" ht="15.75" customHeight="1">
      <c r="A15" s="16">
        <v>3</v>
      </c>
      <c r="B15" s="26" t="s">
        <v>13</v>
      </c>
      <c r="C15" s="31" t="s">
        <v>18</v>
      </c>
      <c r="D15" s="78">
        <f t="shared" si="6"/>
        <v>2550</v>
      </c>
      <c r="E15" s="79">
        <f t="shared" si="0"/>
        <v>7.65</v>
      </c>
      <c r="F15" s="27">
        <v>510</v>
      </c>
      <c r="G15" s="80">
        <f t="shared" si="1"/>
        <v>1.53</v>
      </c>
      <c r="H15" s="73">
        <v>510</v>
      </c>
      <c r="I15" s="81">
        <f t="shared" si="2"/>
        <v>1.53</v>
      </c>
      <c r="J15" s="74">
        <v>510</v>
      </c>
      <c r="K15" s="80">
        <f t="shared" si="3"/>
        <v>1.53</v>
      </c>
      <c r="L15" s="73">
        <v>510</v>
      </c>
      <c r="M15" s="81">
        <f t="shared" si="4"/>
        <v>1.53</v>
      </c>
      <c r="N15" s="73">
        <v>510</v>
      </c>
      <c r="O15" s="81">
        <f t="shared" si="5"/>
        <v>1.53</v>
      </c>
      <c r="P15" s="92"/>
      <c r="Q15" s="106">
        <v>0.003</v>
      </c>
    </row>
    <row r="16" spans="1:17" ht="15.75" customHeight="1">
      <c r="A16" s="16">
        <v>4</v>
      </c>
      <c r="B16" s="26" t="s">
        <v>19</v>
      </c>
      <c r="C16" s="31" t="s">
        <v>22</v>
      </c>
      <c r="D16" s="78">
        <f t="shared" si="6"/>
        <v>2400</v>
      </c>
      <c r="E16" s="79">
        <f t="shared" si="0"/>
        <v>33.6</v>
      </c>
      <c r="F16" s="82">
        <v>480</v>
      </c>
      <c r="G16" s="80">
        <f t="shared" si="1"/>
        <v>6.72</v>
      </c>
      <c r="H16" s="83">
        <v>480</v>
      </c>
      <c r="I16" s="81">
        <f t="shared" si="2"/>
        <v>6.72</v>
      </c>
      <c r="J16" s="84">
        <v>480</v>
      </c>
      <c r="K16" s="80">
        <f t="shared" si="3"/>
        <v>6.72</v>
      </c>
      <c r="L16" s="83">
        <v>480</v>
      </c>
      <c r="M16" s="81">
        <f t="shared" si="4"/>
        <v>6.72</v>
      </c>
      <c r="N16" s="83">
        <v>480</v>
      </c>
      <c r="O16" s="81">
        <f t="shared" si="5"/>
        <v>6.72</v>
      </c>
      <c r="P16" s="92"/>
      <c r="Q16" s="106">
        <v>0.014</v>
      </c>
    </row>
    <row r="17" spans="1:17" ht="15.75" customHeight="1">
      <c r="A17" s="16">
        <v>5</v>
      </c>
      <c r="B17" s="26" t="s">
        <v>14</v>
      </c>
      <c r="C17" s="31" t="s">
        <v>23</v>
      </c>
      <c r="D17" s="78">
        <f t="shared" si="6"/>
        <v>2000</v>
      </c>
      <c r="E17" s="79">
        <f t="shared" si="0"/>
        <v>880</v>
      </c>
      <c r="F17" s="27">
        <v>400</v>
      </c>
      <c r="G17" s="80">
        <f t="shared" si="1"/>
        <v>176</v>
      </c>
      <c r="H17" s="73">
        <v>400</v>
      </c>
      <c r="I17" s="81">
        <f t="shared" si="2"/>
        <v>176</v>
      </c>
      <c r="J17" s="74">
        <v>400</v>
      </c>
      <c r="K17" s="80">
        <f t="shared" si="3"/>
        <v>176</v>
      </c>
      <c r="L17" s="73">
        <v>400</v>
      </c>
      <c r="M17" s="81">
        <f t="shared" si="4"/>
        <v>176</v>
      </c>
      <c r="N17" s="73">
        <v>400</v>
      </c>
      <c r="O17" s="81">
        <f t="shared" si="5"/>
        <v>176</v>
      </c>
      <c r="P17" s="92"/>
      <c r="Q17" s="106">
        <v>0.44</v>
      </c>
    </row>
    <row r="18" spans="1:17" ht="15.75" customHeight="1">
      <c r="A18" s="16">
        <v>6</v>
      </c>
      <c r="B18" s="26" t="s">
        <v>21</v>
      </c>
      <c r="C18" s="31" t="s">
        <v>15</v>
      </c>
      <c r="D18" s="78">
        <f t="shared" si="6"/>
        <v>2500</v>
      </c>
      <c r="E18" s="79">
        <f t="shared" si="0"/>
        <v>20</v>
      </c>
      <c r="F18" s="30">
        <v>500</v>
      </c>
      <c r="G18" s="80">
        <f t="shared" si="1"/>
        <v>4</v>
      </c>
      <c r="H18" s="73">
        <v>500</v>
      </c>
      <c r="I18" s="81">
        <f t="shared" si="2"/>
        <v>4</v>
      </c>
      <c r="J18" s="74">
        <v>500</v>
      </c>
      <c r="K18" s="80">
        <f t="shared" si="3"/>
        <v>4</v>
      </c>
      <c r="L18" s="73">
        <v>500</v>
      </c>
      <c r="M18" s="81">
        <f t="shared" si="4"/>
        <v>4</v>
      </c>
      <c r="N18" s="73">
        <v>500</v>
      </c>
      <c r="O18" s="81">
        <f t="shared" si="5"/>
        <v>4</v>
      </c>
      <c r="P18" s="92"/>
      <c r="Q18" s="106">
        <v>0.008</v>
      </c>
    </row>
    <row r="19" spans="1:17" ht="15.75" customHeight="1">
      <c r="A19" s="16">
        <v>7</v>
      </c>
      <c r="B19" s="26" t="s">
        <v>16</v>
      </c>
      <c r="C19" s="31" t="s">
        <v>23</v>
      </c>
      <c r="D19" s="78">
        <f t="shared" si="6"/>
        <v>5</v>
      </c>
      <c r="E19" s="79">
        <f t="shared" si="0"/>
        <v>17.75</v>
      </c>
      <c r="F19" s="30">
        <v>1</v>
      </c>
      <c r="G19" s="80">
        <f t="shared" si="1"/>
        <v>3.55</v>
      </c>
      <c r="H19" s="73">
        <v>1</v>
      </c>
      <c r="I19" s="81">
        <f t="shared" si="2"/>
        <v>3.55</v>
      </c>
      <c r="J19" s="74">
        <v>1</v>
      </c>
      <c r="K19" s="80">
        <f t="shared" si="3"/>
        <v>3.55</v>
      </c>
      <c r="L19" s="73">
        <v>1</v>
      </c>
      <c r="M19" s="81">
        <f t="shared" si="4"/>
        <v>3.55</v>
      </c>
      <c r="N19" s="73">
        <v>1</v>
      </c>
      <c r="O19" s="81">
        <f t="shared" si="5"/>
        <v>3.55</v>
      </c>
      <c r="P19" s="92"/>
      <c r="Q19" s="106">
        <v>3.55</v>
      </c>
    </row>
    <row r="20" spans="1:17" s="5" customFormat="1" ht="15.75" customHeight="1">
      <c r="A20" s="3"/>
      <c r="B20" s="36" t="s">
        <v>3</v>
      </c>
      <c r="C20" s="4"/>
      <c r="D20" s="75"/>
      <c r="E20" s="46">
        <f>SUM(E13:E19)</f>
        <v>1045.5</v>
      </c>
      <c r="F20" s="64"/>
      <c r="G20" s="32">
        <f>SUM(G13:G19)</f>
        <v>209.10000000000002</v>
      </c>
      <c r="H20" s="72"/>
      <c r="I20" s="34">
        <f>SUM(I13:I19)</f>
        <v>209.10000000000002</v>
      </c>
      <c r="J20" s="64"/>
      <c r="K20" s="32">
        <f>SUM(K13:K19)</f>
        <v>209.10000000000002</v>
      </c>
      <c r="L20" s="72"/>
      <c r="M20" s="34">
        <f>SUM(M13:M19)</f>
        <v>209.10000000000002</v>
      </c>
      <c r="N20" s="72"/>
      <c r="O20" s="34">
        <f>SUM(O13:O19)</f>
        <v>209.10000000000002</v>
      </c>
      <c r="P20" s="93"/>
      <c r="Q20" s="107">
        <f>SUM(G20:M20)</f>
        <v>836.4000000000001</v>
      </c>
    </row>
    <row r="21" spans="1:17" ht="22.5" customHeight="1">
      <c r="A21" s="40" t="s">
        <v>31</v>
      </c>
      <c r="B21" s="41"/>
      <c r="C21" s="41"/>
      <c r="D21" s="63"/>
      <c r="E21" s="58"/>
      <c r="F21" s="63"/>
      <c r="G21" s="58"/>
      <c r="H21" s="63"/>
      <c r="I21" s="58"/>
      <c r="J21" s="63"/>
      <c r="K21" s="58"/>
      <c r="L21" s="63"/>
      <c r="M21" s="59"/>
      <c r="N21" s="63"/>
      <c r="O21" s="59"/>
      <c r="P21" s="94"/>
      <c r="Q21" s="108"/>
    </row>
    <row r="22" spans="1:17" ht="15.75" customHeight="1">
      <c r="A22" s="16">
        <v>8</v>
      </c>
      <c r="B22" s="42" t="s">
        <v>25</v>
      </c>
      <c r="C22" s="31" t="s">
        <v>38</v>
      </c>
      <c r="D22" s="78">
        <f>F22+H22+J22+L22+N22</f>
        <v>15000</v>
      </c>
      <c r="E22" s="79">
        <f>D22*Q22</f>
        <v>300</v>
      </c>
      <c r="F22" s="73">
        <v>3000</v>
      </c>
      <c r="G22" s="80">
        <f>F22*Q22</f>
        <v>60</v>
      </c>
      <c r="H22" s="73">
        <v>3000</v>
      </c>
      <c r="I22" s="81">
        <f>H22*Q22</f>
        <v>60</v>
      </c>
      <c r="J22" s="73">
        <v>3000</v>
      </c>
      <c r="K22" s="80">
        <f>J22*Q22</f>
        <v>60</v>
      </c>
      <c r="L22" s="73">
        <v>3000</v>
      </c>
      <c r="M22" s="81">
        <f>L22*Q22</f>
        <v>60</v>
      </c>
      <c r="N22" s="73">
        <v>3000</v>
      </c>
      <c r="O22" s="81">
        <f>N22*Q22</f>
        <v>60</v>
      </c>
      <c r="P22" s="92"/>
      <c r="Q22" s="106">
        <v>0.02</v>
      </c>
    </row>
    <row r="23" spans="1:17" ht="15.75" customHeight="1">
      <c r="A23" s="16">
        <v>9</v>
      </c>
      <c r="B23" s="26" t="s">
        <v>26</v>
      </c>
      <c r="C23" s="31" t="s">
        <v>38</v>
      </c>
      <c r="D23" s="78">
        <f>F23+H23+J23+L23+N23</f>
        <v>30000</v>
      </c>
      <c r="E23" s="79">
        <f>D23*Q23</f>
        <v>510.00000000000006</v>
      </c>
      <c r="F23" s="73">
        <v>6000</v>
      </c>
      <c r="G23" s="80">
        <f>F23*Q23</f>
        <v>102.00000000000001</v>
      </c>
      <c r="H23" s="73">
        <v>6000</v>
      </c>
      <c r="I23" s="81">
        <f>H23*Q23</f>
        <v>102.00000000000001</v>
      </c>
      <c r="J23" s="73">
        <v>6000</v>
      </c>
      <c r="K23" s="80">
        <f>J23*Q23</f>
        <v>102.00000000000001</v>
      </c>
      <c r="L23" s="73">
        <v>6000</v>
      </c>
      <c r="M23" s="81">
        <f>L23*Q23</f>
        <v>102.00000000000001</v>
      </c>
      <c r="N23" s="73">
        <v>6000</v>
      </c>
      <c r="O23" s="81">
        <f>N23*Q23</f>
        <v>102.00000000000001</v>
      </c>
      <c r="P23" s="92"/>
      <c r="Q23" s="106">
        <v>0.017</v>
      </c>
    </row>
    <row r="24" spans="1:17" ht="15.75" customHeight="1">
      <c r="A24" s="16">
        <v>10</v>
      </c>
      <c r="B24" s="26" t="s">
        <v>27</v>
      </c>
      <c r="C24" s="31" t="s">
        <v>38</v>
      </c>
      <c r="D24" s="78">
        <f>F24+H24+J24+L24+N24</f>
        <v>250</v>
      </c>
      <c r="E24" s="79">
        <f>D24*Q24</f>
        <v>18.5</v>
      </c>
      <c r="F24" s="27">
        <v>50</v>
      </c>
      <c r="G24" s="80">
        <f>F24*Q24</f>
        <v>3.6999999999999997</v>
      </c>
      <c r="H24" s="73">
        <v>50</v>
      </c>
      <c r="I24" s="81">
        <f>H24*Q24</f>
        <v>3.6999999999999997</v>
      </c>
      <c r="J24" s="74">
        <v>50</v>
      </c>
      <c r="K24" s="80">
        <f>J24*Q24</f>
        <v>3.6999999999999997</v>
      </c>
      <c r="L24" s="73">
        <v>50</v>
      </c>
      <c r="M24" s="81">
        <f>L24*Q24</f>
        <v>3.6999999999999997</v>
      </c>
      <c r="N24" s="73">
        <v>50</v>
      </c>
      <c r="O24" s="81">
        <f>N24*Q24</f>
        <v>3.6999999999999997</v>
      </c>
      <c r="P24" s="92"/>
      <c r="Q24" s="106">
        <v>0.074</v>
      </c>
    </row>
    <row r="25" spans="1:17" s="5" customFormat="1" ht="15.75" customHeight="1">
      <c r="A25" s="3"/>
      <c r="B25" s="9" t="s">
        <v>3</v>
      </c>
      <c r="C25" s="7"/>
      <c r="D25" s="64"/>
      <c r="E25" s="32">
        <f>SUM(E22:E24)</f>
        <v>828.5</v>
      </c>
      <c r="F25" s="72"/>
      <c r="G25" s="34">
        <f>SUM(G22:G24)</f>
        <v>165.7</v>
      </c>
      <c r="H25" s="64"/>
      <c r="I25" s="32">
        <f>SUM(I22:I24)</f>
        <v>165.7</v>
      </c>
      <c r="J25" s="72"/>
      <c r="K25" s="34">
        <f>SUM(K22:K24)</f>
        <v>165.7</v>
      </c>
      <c r="L25" s="72"/>
      <c r="M25" s="34">
        <f>SUM(M22:M24)</f>
        <v>165.7</v>
      </c>
      <c r="N25" s="72"/>
      <c r="O25" s="34">
        <f>SUM(O22:O24)</f>
        <v>165.7</v>
      </c>
      <c r="P25" s="93"/>
      <c r="Q25" s="107"/>
    </row>
    <row r="26" spans="1:17" ht="18.75" customHeight="1">
      <c r="A26" s="76" t="s">
        <v>32</v>
      </c>
      <c r="B26" s="41"/>
      <c r="C26" s="41"/>
      <c r="D26" s="63"/>
      <c r="E26" s="58"/>
      <c r="F26" s="63"/>
      <c r="G26" s="58"/>
      <c r="H26" s="63"/>
      <c r="I26" s="58"/>
      <c r="J26" s="63"/>
      <c r="K26" s="58"/>
      <c r="L26" s="63"/>
      <c r="M26" s="59"/>
      <c r="N26" s="63"/>
      <c r="O26" s="59"/>
      <c r="P26" s="94"/>
      <c r="Q26" s="108"/>
    </row>
    <row r="27" spans="1:17" ht="15.75" customHeight="1">
      <c r="A27" s="77">
        <v>11</v>
      </c>
      <c r="B27" s="43" t="s">
        <v>29</v>
      </c>
      <c r="C27" s="44" t="s">
        <v>2</v>
      </c>
      <c r="D27" s="78">
        <f>F27+H27+J27+L27+N27</f>
        <v>15</v>
      </c>
      <c r="E27" s="79">
        <f>D27*Q27</f>
        <v>29.475</v>
      </c>
      <c r="F27" s="27">
        <v>3</v>
      </c>
      <c r="G27" s="80">
        <f>F27*Q27</f>
        <v>5.8950000000000005</v>
      </c>
      <c r="H27" s="73">
        <v>3</v>
      </c>
      <c r="I27" s="81">
        <f>H27*Q27</f>
        <v>5.8950000000000005</v>
      </c>
      <c r="J27" s="74">
        <v>3</v>
      </c>
      <c r="K27" s="80">
        <f>J27*Q27</f>
        <v>5.8950000000000005</v>
      </c>
      <c r="L27" s="103">
        <v>3</v>
      </c>
      <c r="M27" s="81">
        <f>L27*Q27</f>
        <v>5.8950000000000005</v>
      </c>
      <c r="N27" s="73">
        <v>3</v>
      </c>
      <c r="O27" s="81">
        <f>N27*Q27</f>
        <v>5.8950000000000005</v>
      </c>
      <c r="P27" s="95"/>
      <c r="Q27" s="106">
        <v>1.965</v>
      </c>
    </row>
    <row r="28" spans="1:17" s="5" customFormat="1" ht="16.5" customHeight="1">
      <c r="A28" s="10"/>
      <c r="B28" s="6" t="s">
        <v>3</v>
      </c>
      <c r="C28" s="11"/>
      <c r="D28" s="64"/>
      <c r="E28" s="32">
        <f>SUM(E27:E27)</f>
        <v>29.475</v>
      </c>
      <c r="F28" s="72"/>
      <c r="G28" s="34">
        <f>SUM(G27:G27)</f>
        <v>5.8950000000000005</v>
      </c>
      <c r="H28" s="64"/>
      <c r="I28" s="32">
        <f>SUM(I27:I27)</f>
        <v>5.8950000000000005</v>
      </c>
      <c r="J28" s="72"/>
      <c r="K28" s="34">
        <f>SUM(K27:K27)</f>
        <v>5.8950000000000005</v>
      </c>
      <c r="L28" s="72"/>
      <c r="M28" s="34">
        <f>SUM(M27:M27)</f>
        <v>5.8950000000000005</v>
      </c>
      <c r="N28" s="72"/>
      <c r="O28" s="34">
        <f>SUM(O27:O27)</f>
        <v>5.8950000000000005</v>
      </c>
      <c r="P28" s="93"/>
      <c r="Q28" s="107">
        <f>SUM(G28:M28)</f>
        <v>23.580000000000002</v>
      </c>
    </row>
    <row r="29" spans="1:17" ht="21" customHeight="1">
      <c r="A29" s="39" t="s">
        <v>33</v>
      </c>
      <c r="B29" s="50"/>
      <c r="C29" s="50"/>
      <c r="D29" s="65"/>
      <c r="E29" s="60"/>
      <c r="F29" s="65"/>
      <c r="G29" s="60"/>
      <c r="H29" s="65"/>
      <c r="I29" s="60"/>
      <c r="J29" s="65"/>
      <c r="K29" s="60"/>
      <c r="L29" s="65"/>
      <c r="M29" s="61"/>
      <c r="N29" s="65"/>
      <c r="O29" s="61"/>
      <c r="P29" s="96"/>
      <c r="Q29" s="108"/>
    </row>
    <row r="30" spans="1:17" ht="15.75" customHeight="1">
      <c r="A30" s="16">
        <v>12</v>
      </c>
      <c r="B30" s="52" t="s">
        <v>34</v>
      </c>
      <c r="C30" s="31" t="s">
        <v>28</v>
      </c>
      <c r="D30" s="78">
        <f>F30+H30+J30+L30+N30</f>
        <v>15000</v>
      </c>
      <c r="E30" s="79">
        <f aca="true" t="shared" si="7" ref="E30:E39">D30*Q30</f>
        <v>84</v>
      </c>
      <c r="F30" s="27">
        <v>3000</v>
      </c>
      <c r="G30" s="80">
        <f aca="true" t="shared" si="8" ref="G30:G39">F30*Q30</f>
        <v>16.8</v>
      </c>
      <c r="H30" s="73">
        <v>3000</v>
      </c>
      <c r="I30" s="81">
        <f aca="true" t="shared" si="9" ref="I30:I39">H30*Q30</f>
        <v>16.8</v>
      </c>
      <c r="J30" s="74">
        <v>3000</v>
      </c>
      <c r="K30" s="80">
        <f aca="true" t="shared" si="10" ref="K30:K39">J30*Q30</f>
        <v>16.8</v>
      </c>
      <c r="L30" s="103">
        <v>3000</v>
      </c>
      <c r="M30" s="81">
        <f aca="true" t="shared" si="11" ref="M30:M39">L30*Q30</f>
        <v>16.8</v>
      </c>
      <c r="N30" s="73">
        <v>3000</v>
      </c>
      <c r="O30" s="81">
        <f aca="true" t="shared" si="12" ref="O30:O39">N30*Q30</f>
        <v>16.8</v>
      </c>
      <c r="P30" s="92"/>
      <c r="Q30" s="106">
        <v>0.0056</v>
      </c>
    </row>
    <row r="31" spans="1:17" ht="15.75" customHeight="1">
      <c r="A31" s="16">
        <v>13</v>
      </c>
      <c r="B31" s="52" t="s">
        <v>35</v>
      </c>
      <c r="C31" s="31" t="s">
        <v>28</v>
      </c>
      <c r="D31" s="78">
        <f aca="true" t="shared" si="13" ref="D31:D36">F31+H31+J31+L31+N31</f>
        <v>5000</v>
      </c>
      <c r="E31" s="79">
        <f t="shared" si="7"/>
        <v>20</v>
      </c>
      <c r="F31" s="27">
        <v>1000</v>
      </c>
      <c r="G31" s="80">
        <f t="shared" si="8"/>
        <v>4</v>
      </c>
      <c r="H31" s="73">
        <v>1000</v>
      </c>
      <c r="I31" s="81">
        <f t="shared" si="9"/>
        <v>4</v>
      </c>
      <c r="J31" s="74">
        <v>1000</v>
      </c>
      <c r="K31" s="80">
        <f t="shared" si="10"/>
        <v>4</v>
      </c>
      <c r="L31" s="73">
        <v>1000</v>
      </c>
      <c r="M31" s="81">
        <f t="shared" si="11"/>
        <v>4</v>
      </c>
      <c r="N31" s="73">
        <v>1000</v>
      </c>
      <c r="O31" s="81">
        <f t="shared" si="12"/>
        <v>4</v>
      </c>
      <c r="P31" s="92"/>
      <c r="Q31" s="106">
        <v>0.004</v>
      </c>
    </row>
    <row r="32" spans="1:17" ht="15.75" customHeight="1">
      <c r="A32" s="16">
        <v>14</v>
      </c>
      <c r="B32" s="52" t="s">
        <v>36</v>
      </c>
      <c r="C32" s="31" t="s">
        <v>28</v>
      </c>
      <c r="D32" s="78">
        <f t="shared" si="13"/>
        <v>500</v>
      </c>
      <c r="E32" s="79">
        <f t="shared" si="7"/>
        <v>27.5</v>
      </c>
      <c r="F32" s="27">
        <v>100</v>
      </c>
      <c r="G32" s="80">
        <f t="shared" si="8"/>
        <v>5.5</v>
      </c>
      <c r="H32" s="73">
        <v>100</v>
      </c>
      <c r="I32" s="81">
        <f t="shared" si="9"/>
        <v>5.5</v>
      </c>
      <c r="J32" s="74">
        <v>100</v>
      </c>
      <c r="K32" s="80">
        <f t="shared" si="10"/>
        <v>5.5</v>
      </c>
      <c r="L32" s="73">
        <v>100</v>
      </c>
      <c r="M32" s="81">
        <f t="shared" si="11"/>
        <v>5.5</v>
      </c>
      <c r="N32" s="73">
        <v>100</v>
      </c>
      <c r="O32" s="81">
        <f t="shared" si="12"/>
        <v>5.5</v>
      </c>
      <c r="P32" s="92"/>
      <c r="Q32" s="106">
        <v>0.055</v>
      </c>
    </row>
    <row r="33" spans="1:17" ht="15.75" customHeight="1">
      <c r="A33" s="16">
        <v>15</v>
      </c>
      <c r="B33" s="52" t="s">
        <v>37</v>
      </c>
      <c r="C33" s="31" t="s">
        <v>38</v>
      </c>
      <c r="D33" s="78">
        <f t="shared" si="13"/>
        <v>500</v>
      </c>
      <c r="E33" s="79">
        <f t="shared" si="7"/>
        <v>15</v>
      </c>
      <c r="F33" s="82">
        <v>100</v>
      </c>
      <c r="G33" s="80">
        <f t="shared" si="8"/>
        <v>3</v>
      </c>
      <c r="H33" s="83">
        <v>100</v>
      </c>
      <c r="I33" s="81">
        <f t="shared" si="9"/>
        <v>3</v>
      </c>
      <c r="J33" s="84">
        <v>100</v>
      </c>
      <c r="K33" s="80">
        <f t="shared" si="10"/>
        <v>3</v>
      </c>
      <c r="L33" s="83">
        <v>100</v>
      </c>
      <c r="M33" s="81">
        <f t="shared" si="11"/>
        <v>3</v>
      </c>
      <c r="N33" s="83">
        <v>100</v>
      </c>
      <c r="O33" s="81">
        <f t="shared" si="12"/>
        <v>3</v>
      </c>
      <c r="P33" s="92"/>
      <c r="Q33" s="106">
        <v>0.03</v>
      </c>
    </row>
    <row r="34" spans="1:17" ht="15.75" customHeight="1">
      <c r="A34" s="16">
        <v>16</v>
      </c>
      <c r="B34" s="52" t="s">
        <v>39</v>
      </c>
      <c r="C34" s="31" t="s">
        <v>40</v>
      </c>
      <c r="D34" s="78">
        <f t="shared" si="13"/>
        <v>500</v>
      </c>
      <c r="E34" s="79">
        <f t="shared" si="7"/>
        <v>25.5</v>
      </c>
      <c r="F34" s="27">
        <v>100</v>
      </c>
      <c r="G34" s="80">
        <f t="shared" si="8"/>
        <v>5.1</v>
      </c>
      <c r="H34" s="73">
        <v>100</v>
      </c>
      <c r="I34" s="81">
        <f t="shared" si="9"/>
        <v>5.1</v>
      </c>
      <c r="J34" s="74">
        <v>100</v>
      </c>
      <c r="K34" s="80">
        <f t="shared" si="10"/>
        <v>5.1</v>
      </c>
      <c r="L34" s="73">
        <v>100</v>
      </c>
      <c r="M34" s="81">
        <f t="shared" si="11"/>
        <v>5.1</v>
      </c>
      <c r="N34" s="73">
        <v>100</v>
      </c>
      <c r="O34" s="81">
        <f t="shared" si="12"/>
        <v>5.1</v>
      </c>
      <c r="P34" s="92"/>
      <c r="Q34" s="106">
        <v>0.051</v>
      </c>
    </row>
    <row r="35" spans="1:17" ht="15.75" customHeight="1">
      <c r="A35" s="16">
        <v>17</v>
      </c>
      <c r="B35" s="52" t="s">
        <v>41</v>
      </c>
      <c r="C35" s="31" t="s">
        <v>23</v>
      </c>
      <c r="D35" s="78">
        <f t="shared" si="13"/>
        <v>500</v>
      </c>
      <c r="E35" s="79">
        <f t="shared" si="7"/>
        <v>7.5</v>
      </c>
      <c r="F35" s="30">
        <v>100</v>
      </c>
      <c r="G35" s="80">
        <f t="shared" si="8"/>
        <v>1.5</v>
      </c>
      <c r="H35" s="73">
        <v>100</v>
      </c>
      <c r="I35" s="81">
        <f t="shared" si="9"/>
        <v>1.5</v>
      </c>
      <c r="J35" s="74">
        <v>100</v>
      </c>
      <c r="K35" s="80">
        <f t="shared" si="10"/>
        <v>1.5</v>
      </c>
      <c r="L35" s="73">
        <v>100</v>
      </c>
      <c r="M35" s="81">
        <f t="shared" si="11"/>
        <v>1.5</v>
      </c>
      <c r="N35" s="73">
        <v>100</v>
      </c>
      <c r="O35" s="81">
        <f t="shared" si="12"/>
        <v>1.5</v>
      </c>
      <c r="P35" s="92"/>
      <c r="Q35" s="106">
        <v>0.015</v>
      </c>
    </row>
    <row r="36" spans="1:17" ht="15.75" customHeight="1">
      <c r="A36" s="16">
        <v>18</v>
      </c>
      <c r="B36" s="52" t="s">
        <v>42</v>
      </c>
      <c r="C36" s="31" t="s">
        <v>23</v>
      </c>
      <c r="D36" s="78">
        <f t="shared" si="13"/>
        <v>500</v>
      </c>
      <c r="E36" s="79">
        <f t="shared" si="7"/>
        <v>7.5</v>
      </c>
      <c r="F36" s="30">
        <v>100</v>
      </c>
      <c r="G36" s="80">
        <f t="shared" si="8"/>
        <v>1.5</v>
      </c>
      <c r="H36" s="73">
        <v>100</v>
      </c>
      <c r="I36" s="81">
        <f t="shared" si="9"/>
        <v>1.5</v>
      </c>
      <c r="J36" s="74">
        <v>100</v>
      </c>
      <c r="K36" s="80">
        <f t="shared" si="10"/>
        <v>1.5</v>
      </c>
      <c r="L36" s="73">
        <v>100</v>
      </c>
      <c r="M36" s="81">
        <f t="shared" si="11"/>
        <v>1.5</v>
      </c>
      <c r="N36" s="73">
        <v>100</v>
      </c>
      <c r="O36" s="81">
        <f t="shared" si="12"/>
        <v>1.5</v>
      </c>
      <c r="P36" s="92"/>
      <c r="Q36" s="106">
        <v>0.015</v>
      </c>
    </row>
    <row r="37" spans="1:17" ht="15.75" customHeight="1">
      <c r="A37" s="16">
        <v>19</v>
      </c>
      <c r="B37" s="52" t="s">
        <v>43</v>
      </c>
      <c r="C37" s="31" t="s">
        <v>28</v>
      </c>
      <c r="D37" s="78">
        <f>F37+H37+J37+L37+N37</f>
        <v>500</v>
      </c>
      <c r="E37" s="79">
        <f t="shared" si="7"/>
        <v>7.5</v>
      </c>
      <c r="F37" s="27">
        <v>100</v>
      </c>
      <c r="G37" s="80">
        <f t="shared" si="8"/>
        <v>1.5</v>
      </c>
      <c r="H37" s="73">
        <v>100</v>
      </c>
      <c r="I37" s="81">
        <f t="shared" si="9"/>
        <v>1.5</v>
      </c>
      <c r="J37" s="74">
        <v>100</v>
      </c>
      <c r="K37" s="80">
        <f t="shared" si="10"/>
        <v>1.5</v>
      </c>
      <c r="L37" s="73">
        <v>100</v>
      </c>
      <c r="M37" s="81">
        <f t="shared" si="11"/>
        <v>1.5</v>
      </c>
      <c r="N37" s="73">
        <v>100</v>
      </c>
      <c r="O37" s="81">
        <f t="shared" si="12"/>
        <v>1.5</v>
      </c>
      <c r="P37" s="92"/>
      <c r="Q37" s="106">
        <v>0.015</v>
      </c>
    </row>
    <row r="38" spans="1:17" ht="15.75" customHeight="1">
      <c r="A38" s="16">
        <v>20</v>
      </c>
      <c r="B38" s="52" t="s">
        <v>44</v>
      </c>
      <c r="C38" s="31" t="s">
        <v>28</v>
      </c>
      <c r="D38" s="78">
        <f>F38+H38+J38+L38+N38</f>
        <v>500</v>
      </c>
      <c r="E38" s="79">
        <f t="shared" si="7"/>
        <v>2</v>
      </c>
      <c r="F38" s="30">
        <v>100</v>
      </c>
      <c r="G38" s="80">
        <f t="shared" si="8"/>
        <v>0.4</v>
      </c>
      <c r="H38" s="73">
        <v>100</v>
      </c>
      <c r="I38" s="81">
        <f t="shared" si="9"/>
        <v>0.4</v>
      </c>
      <c r="J38" s="74">
        <v>100</v>
      </c>
      <c r="K38" s="80">
        <f t="shared" si="10"/>
        <v>0.4</v>
      </c>
      <c r="L38" s="73">
        <v>100</v>
      </c>
      <c r="M38" s="81">
        <f t="shared" si="11"/>
        <v>0.4</v>
      </c>
      <c r="N38" s="73">
        <v>100</v>
      </c>
      <c r="O38" s="81">
        <f t="shared" si="12"/>
        <v>0.4</v>
      </c>
      <c r="P38" s="92"/>
      <c r="Q38" s="106">
        <v>0.004</v>
      </c>
    </row>
    <row r="39" spans="1:17" ht="15.75" customHeight="1">
      <c r="A39" s="16">
        <v>21</v>
      </c>
      <c r="B39" s="52" t="s">
        <v>45</v>
      </c>
      <c r="C39" s="31" t="s">
        <v>28</v>
      </c>
      <c r="D39" s="78">
        <f>F39+H39+J39+L39+N39</f>
        <v>100</v>
      </c>
      <c r="E39" s="79">
        <f t="shared" si="7"/>
        <v>3</v>
      </c>
      <c r="F39" s="30">
        <v>20</v>
      </c>
      <c r="G39" s="80">
        <f t="shared" si="8"/>
        <v>0.6</v>
      </c>
      <c r="H39" s="73">
        <v>20</v>
      </c>
      <c r="I39" s="81">
        <f t="shared" si="9"/>
        <v>0.6</v>
      </c>
      <c r="J39" s="74">
        <v>20</v>
      </c>
      <c r="K39" s="80">
        <f t="shared" si="10"/>
        <v>0.6</v>
      </c>
      <c r="L39" s="73">
        <v>20</v>
      </c>
      <c r="M39" s="81">
        <f t="shared" si="11"/>
        <v>0.6</v>
      </c>
      <c r="N39" s="73">
        <v>20</v>
      </c>
      <c r="O39" s="81">
        <f t="shared" si="12"/>
        <v>0.6</v>
      </c>
      <c r="P39" s="92"/>
      <c r="Q39" s="106">
        <v>0.03</v>
      </c>
    </row>
    <row r="40" spans="1:17" s="5" customFormat="1" ht="16.5" customHeight="1">
      <c r="A40" s="8"/>
      <c r="B40" s="9" t="s">
        <v>3</v>
      </c>
      <c r="C40" s="7"/>
      <c r="D40" s="66"/>
      <c r="E40" s="46">
        <f>SUM(E30:E39)</f>
        <v>199.5</v>
      </c>
      <c r="F40" s="64"/>
      <c r="G40" s="32">
        <f>SUM(G30:G39)</f>
        <v>39.9</v>
      </c>
      <c r="H40" s="72"/>
      <c r="I40" s="34">
        <f>SUM(I30:I39)</f>
        <v>39.9</v>
      </c>
      <c r="J40" s="64"/>
      <c r="K40" s="32">
        <f>SUM(K30:K39)</f>
        <v>39.9</v>
      </c>
      <c r="L40" s="72"/>
      <c r="M40" s="34">
        <f>SUM(M30:M39)</f>
        <v>39.9</v>
      </c>
      <c r="N40" s="72"/>
      <c r="O40" s="34">
        <f>SUM(O30:O39)</f>
        <v>39.9</v>
      </c>
      <c r="P40" s="93"/>
      <c r="Q40" s="107">
        <f>SUM(G40:M40)</f>
        <v>159.6</v>
      </c>
    </row>
    <row r="41" spans="1:17" ht="21" customHeight="1">
      <c r="A41" s="49" t="s">
        <v>48</v>
      </c>
      <c r="B41" s="48"/>
      <c r="C41" s="48"/>
      <c r="D41" s="67"/>
      <c r="E41" s="21"/>
      <c r="F41" s="67"/>
      <c r="G41" s="21"/>
      <c r="H41" s="67"/>
      <c r="I41" s="21"/>
      <c r="J41" s="67"/>
      <c r="K41" s="21"/>
      <c r="L41" s="67"/>
      <c r="M41" s="22"/>
      <c r="N41" s="67"/>
      <c r="O41" s="22"/>
      <c r="P41" s="97"/>
      <c r="Q41" s="108"/>
    </row>
    <row r="42" spans="1:17" ht="15.75" customHeight="1">
      <c r="A42" s="16">
        <v>22</v>
      </c>
      <c r="B42" s="52" t="s">
        <v>46</v>
      </c>
      <c r="C42" s="31" t="s">
        <v>23</v>
      </c>
      <c r="D42" s="78">
        <f>F42+H42+J42+L42+N42</f>
        <v>5</v>
      </c>
      <c r="E42" s="79">
        <f>D42*Q42</f>
        <v>4</v>
      </c>
      <c r="F42" s="30">
        <v>1</v>
      </c>
      <c r="G42" s="80">
        <f>F42*Q42</f>
        <v>0.8</v>
      </c>
      <c r="H42" s="73">
        <v>1</v>
      </c>
      <c r="I42" s="81">
        <f>H42*Q42</f>
        <v>0.8</v>
      </c>
      <c r="J42" s="74">
        <v>1</v>
      </c>
      <c r="K42" s="80">
        <f>J42*Q42</f>
        <v>0.8</v>
      </c>
      <c r="L42" s="73">
        <v>1</v>
      </c>
      <c r="M42" s="81">
        <f>L42*Q42</f>
        <v>0.8</v>
      </c>
      <c r="N42" s="73">
        <v>1</v>
      </c>
      <c r="O42" s="81">
        <f>N42*Q42</f>
        <v>0.8</v>
      </c>
      <c r="P42" s="92"/>
      <c r="Q42" s="106">
        <v>0.8</v>
      </c>
    </row>
    <row r="43" spans="1:17" ht="15.75" customHeight="1">
      <c r="A43" s="16">
        <v>23</v>
      </c>
      <c r="B43" s="52" t="s">
        <v>75</v>
      </c>
      <c r="C43" s="31" t="s">
        <v>23</v>
      </c>
      <c r="D43" s="78">
        <v>2</v>
      </c>
      <c r="E43" s="79">
        <v>400</v>
      </c>
      <c r="F43" s="30">
        <v>1</v>
      </c>
      <c r="G43" s="80">
        <v>200</v>
      </c>
      <c r="H43" s="73">
        <v>1</v>
      </c>
      <c r="I43" s="81">
        <v>200</v>
      </c>
      <c r="J43" s="74"/>
      <c r="K43" s="80"/>
      <c r="L43" s="73"/>
      <c r="M43" s="81"/>
      <c r="N43" s="73"/>
      <c r="O43" s="81"/>
      <c r="P43" s="92"/>
      <c r="Q43" s="106">
        <v>200</v>
      </c>
    </row>
    <row r="44" spans="1:17" ht="15.75" customHeight="1">
      <c r="A44" s="16">
        <v>24</v>
      </c>
      <c r="B44" s="52" t="s">
        <v>76</v>
      </c>
      <c r="C44" s="31" t="s">
        <v>23</v>
      </c>
      <c r="D44" s="78">
        <v>2</v>
      </c>
      <c r="E44" s="79">
        <v>400</v>
      </c>
      <c r="F44" s="30">
        <v>1</v>
      </c>
      <c r="G44" s="80">
        <v>200</v>
      </c>
      <c r="H44" s="73">
        <v>1</v>
      </c>
      <c r="I44" s="81">
        <v>200</v>
      </c>
      <c r="J44" s="74"/>
      <c r="K44" s="80"/>
      <c r="L44" s="73"/>
      <c r="M44" s="81"/>
      <c r="N44" s="73"/>
      <c r="O44" s="81"/>
      <c r="P44" s="92"/>
      <c r="Q44" s="106">
        <v>200</v>
      </c>
    </row>
    <row r="45" spans="1:17" ht="15.75" customHeight="1">
      <c r="A45" s="16">
        <v>25</v>
      </c>
      <c r="B45" s="52" t="s">
        <v>77</v>
      </c>
      <c r="C45" s="31" t="s">
        <v>23</v>
      </c>
      <c r="D45" s="78">
        <v>2</v>
      </c>
      <c r="E45" s="79">
        <v>16</v>
      </c>
      <c r="F45" s="30">
        <v>1</v>
      </c>
      <c r="G45" s="80">
        <v>8</v>
      </c>
      <c r="H45" s="73">
        <v>1</v>
      </c>
      <c r="I45" s="81">
        <v>8</v>
      </c>
      <c r="J45" s="74"/>
      <c r="K45" s="80"/>
      <c r="L45" s="73"/>
      <c r="M45" s="81"/>
      <c r="N45" s="73"/>
      <c r="O45" s="81"/>
      <c r="P45" s="92"/>
      <c r="Q45" s="106">
        <v>8</v>
      </c>
    </row>
    <row r="46" spans="1:17" ht="15.75" customHeight="1">
      <c r="A46" s="16">
        <v>26</v>
      </c>
      <c r="B46" s="52" t="s">
        <v>47</v>
      </c>
      <c r="C46" s="31" t="s">
        <v>23</v>
      </c>
      <c r="D46" s="78">
        <f>F46+H46+J46+L46+N46</f>
        <v>15</v>
      </c>
      <c r="E46" s="79">
        <f>D46*Q46</f>
        <v>0.44999999999999996</v>
      </c>
      <c r="F46" s="30">
        <v>3</v>
      </c>
      <c r="G46" s="80">
        <f>F46*Q46</f>
        <v>0.09</v>
      </c>
      <c r="H46" s="73">
        <v>3</v>
      </c>
      <c r="I46" s="81">
        <f>H46*Q46</f>
        <v>0.09</v>
      </c>
      <c r="J46" s="74">
        <v>3</v>
      </c>
      <c r="K46" s="80">
        <f>J46*Q46</f>
        <v>0.09</v>
      </c>
      <c r="L46" s="73">
        <v>3</v>
      </c>
      <c r="M46" s="81">
        <f>L46*Q46</f>
        <v>0.09</v>
      </c>
      <c r="N46" s="73">
        <v>3</v>
      </c>
      <c r="O46" s="81">
        <f>N46*Q46</f>
        <v>0.09</v>
      </c>
      <c r="P46" s="92"/>
      <c r="Q46" s="106">
        <v>0.03</v>
      </c>
    </row>
    <row r="47" spans="1:17" ht="15.75" customHeight="1">
      <c r="A47" s="112">
        <v>27</v>
      </c>
      <c r="B47" s="113" t="s">
        <v>88</v>
      </c>
      <c r="C47" s="114" t="s">
        <v>23</v>
      </c>
      <c r="D47" s="115">
        <v>6</v>
      </c>
      <c r="E47" s="116">
        <v>48</v>
      </c>
      <c r="F47" s="117"/>
      <c r="G47" s="118"/>
      <c r="H47" s="119"/>
      <c r="I47" s="118"/>
      <c r="J47" s="119"/>
      <c r="K47" s="123"/>
      <c r="L47" s="120">
        <v>3</v>
      </c>
      <c r="M47" s="121">
        <v>24</v>
      </c>
      <c r="N47" s="120">
        <v>3</v>
      </c>
      <c r="O47" s="121">
        <v>24</v>
      </c>
      <c r="P47" s="92"/>
      <c r="Q47" s="106"/>
    </row>
    <row r="48" spans="1:17" ht="15.75" customHeight="1">
      <c r="A48" s="112">
        <v>28</v>
      </c>
      <c r="B48" s="52" t="s">
        <v>86</v>
      </c>
      <c r="C48" s="31" t="s">
        <v>23</v>
      </c>
      <c r="D48" s="78">
        <v>6</v>
      </c>
      <c r="E48" s="79">
        <v>168</v>
      </c>
      <c r="F48" s="30"/>
      <c r="G48" s="80"/>
      <c r="H48" s="73"/>
      <c r="I48" s="81"/>
      <c r="J48" s="74"/>
      <c r="K48" s="80"/>
      <c r="L48" s="73">
        <v>3</v>
      </c>
      <c r="M48" s="81">
        <v>84</v>
      </c>
      <c r="N48" s="73">
        <v>3</v>
      </c>
      <c r="O48" s="81">
        <v>84</v>
      </c>
      <c r="P48" s="92"/>
      <c r="Q48" s="106"/>
    </row>
    <row r="49" spans="1:17" ht="15.75" customHeight="1">
      <c r="A49" s="112">
        <v>29</v>
      </c>
      <c r="B49" s="52" t="s">
        <v>87</v>
      </c>
      <c r="C49" s="31" t="s">
        <v>23</v>
      </c>
      <c r="D49" s="78">
        <v>30</v>
      </c>
      <c r="E49" s="79">
        <v>150</v>
      </c>
      <c r="F49" s="30"/>
      <c r="G49" s="80"/>
      <c r="H49" s="73"/>
      <c r="I49" s="81"/>
      <c r="J49" s="74"/>
      <c r="K49" s="80"/>
      <c r="L49" s="73">
        <v>15</v>
      </c>
      <c r="M49" s="81">
        <v>75</v>
      </c>
      <c r="N49" s="73">
        <v>15</v>
      </c>
      <c r="O49" s="81">
        <v>75</v>
      </c>
      <c r="P49" s="92"/>
      <c r="Q49" s="106"/>
    </row>
    <row r="50" spans="1:17" s="5" customFormat="1" ht="16.5" customHeight="1">
      <c r="A50" s="113"/>
      <c r="B50" s="9" t="s">
        <v>3</v>
      </c>
      <c r="C50" s="7"/>
      <c r="D50" s="66"/>
      <c r="E50" s="46">
        <f>SUM(E42:E49)</f>
        <v>1186.45</v>
      </c>
      <c r="F50" s="69"/>
      <c r="G50" s="45">
        <f>SUM(G42:G49)</f>
        <v>408.89</v>
      </c>
      <c r="H50" s="66"/>
      <c r="I50" s="46">
        <f>SUM(I42:I46)</f>
        <v>408.89</v>
      </c>
      <c r="J50" s="69"/>
      <c r="K50" s="45">
        <f>SUM(K42:K49)</f>
        <v>0.89</v>
      </c>
      <c r="L50" s="72"/>
      <c r="M50" s="34">
        <f>SUM(M42:M49)</f>
        <v>183.89</v>
      </c>
      <c r="N50" s="72"/>
      <c r="O50" s="34">
        <f>SUM(O42:O49)</f>
        <v>183.89</v>
      </c>
      <c r="P50" s="93"/>
      <c r="Q50" s="107">
        <f>SUM(G50:M50)</f>
        <v>1002.56</v>
      </c>
    </row>
    <row r="51" spans="1:17" ht="21" customHeight="1">
      <c r="A51" s="49" t="s">
        <v>49</v>
      </c>
      <c r="B51" s="48"/>
      <c r="C51" s="48"/>
      <c r="D51" s="67"/>
      <c r="E51" s="21"/>
      <c r="F51" s="67"/>
      <c r="G51" s="21"/>
      <c r="H51" s="67"/>
      <c r="I51" s="21"/>
      <c r="J51" s="67"/>
      <c r="K51" s="21"/>
      <c r="L51" s="67"/>
      <c r="M51" s="22"/>
      <c r="N51" s="67"/>
      <c r="O51" s="22"/>
      <c r="P51" s="97"/>
      <c r="Q51" s="108"/>
    </row>
    <row r="52" spans="1:17" ht="15.75" customHeight="1">
      <c r="A52" s="16">
        <v>27</v>
      </c>
      <c r="B52" s="52" t="s">
        <v>50</v>
      </c>
      <c r="C52" s="31" t="s">
        <v>51</v>
      </c>
      <c r="D52" s="78">
        <f>F52+H52+J52+L52+N52</f>
        <v>150</v>
      </c>
      <c r="E52" s="79">
        <f>D52*Q52</f>
        <v>1.5</v>
      </c>
      <c r="F52" s="30">
        <v>30</v>
      </c>
      <c r="G52" s="80">
        <f>F52*Q52</f>
        <v>0.3</v>
      </c>
      <c r="H52" s="73">
        <v>30</v>
      </c>
      <c r="I52" s="81">
        <f>H52*Q52</f>
        <v>0.3</v>
      </c>
      <c r="J52" s="74">
        <v>30</v>
      </c>
      <c r="K52" s="80">
        <f>J52*Q52</f>
        <v>0.3</v>
      </c>
      <c r="L52" s="73">
        <v>30</v>
      </c>
      <c r="M52" s="81">
        <f>L52*Q52</f>
        <v>0.3</v>
      </c>
      <c r="N52" s="73">
        <v>30</v>
      </c>
      <c r="O52" s="81">
        <f>N52*Q52</f>
        <v>0.3</v>
      </c>
      <c r="P52" s="92"/>
      <c r="Q52" s="106">
        <v>0.01</v>
      </c>
    </row>
    <row r="53" spans="1:17" ht="15.75" customHeight="1">
      <c r="A53" s="16">
        <v>28</v>
      </c>
      <c r="B53" s="52" t="s">
        <v>79</v>
      </c>
      <c r="C53" s="31" t="s">
        <v>80</v>
      </c>
      <c r="D53" s="78">
        <v>90</v>
      </c>
      <c r="E53" s="79">
        <v>500</v>
      </c>
      <c r="F53" s="30"/>
      <c r="G53" s="80"/>
      <c r="H53" s="73">
        <v>30</v>
      </c>
      <c r="I53" s="81">
        <v>60</v>
      </c>
      <c r="J53" s="74">
        <v>20</v>
      </c>
      <c r="K53" s="80">
        <v>40</v>
      </c>
      <c r="L53" s="73">
        <v>20</v>
      </c>
      <c r="M53" s="81">
        <v>200</v>
      </c>
      <c r="N53" s="73">
        <v>20</v>
      </c>
      <c r="O53" s="81">
        <v>200</v>
      </c>
      <c r="P53" s="92"/>
      <c r="Q53" s="106">
        <v>2</v>
      </c>
    </row>
    <row r="54" spans="1:17" ht="15.75" customHeight="1">
      <c r="A54" s="16">
        <v>29</v>
      </c>
      <c r="B54" s="52" t="s">
        <v>81</v>
      </c>
      <c r="C54" s="31" t="s">
        <v>80</v>
      </c>
      <c r="D54" s="78">
        <v>120</v>
      </c>
      <c r="E54" s="79">
        <v>24</v>
      </c>
      <c r="F54" s="30"/>
      <c r="G54" s="80"/>
      <c r="H54" s="73">
        <v>30</v>
      </c>
      <c r="I54" s="81">
        <v>6</v>
      </c>
      <c r="J54" s="74">
        <v>30</v>
      </c>
      <c r="K54" s="80">
        <v>6</v>
      </c>
      <c r="L54" s="73">
        <v>30</v>
      </c>
      <c r="M54" s="81">
        <v>6</v>
      </c>
      <c r="N54" s="73">
        <v>30</v>
      </c>
      <c r="O54" s="81">
        <v>6</v>
      </c>
      <c r="P54" s="92"/>
      <c r="Q54" s="106">
        <v>0.2</v>
      </c>
    </row>
    <row r="55" spans="1:17" ht="15.75" customHeight="1">
      <c r="A55" s="16">
        <v>30</v>
      </c>
      <c r="B55" s="52" t="s">
        <v>78</v>
      </c>
      <c r="C55" s="31" t="s">
        <v>51</v>
      </c>
      <c r="D55" s="78">
        <v>65</v>
      </c>
      <c r="E55" s="111">
        <v>97.5</v>
      </c>
      <c r="F55" s="30">
        <v>25</v>
      </c>
      <c r="G55" s="80">
        <v>37.5</v>
      </c>
      <c r="H55" s="73">
        <v>10</v>
      </c>
      <c r="I55" s="81">
        <v>15</v>
      </c>
      <c r="J55" s="74">
        <v>10</v>
      </c>
      <c r="K55" s="80">
        <v>15</v>
      </c>
      <c r="L55" s="73">
        <v>10</v>
      </c>
      <c r="M55" s="81">
        <v>15</v>
      </c>
      <c r="N55" s="73">
        <v>10</v>
      </c>
      <c r="O55" s="81">
        <v>15</v>
      </c>
      <c r="P55" s="92"/>
      <c r="Q55" s="106">
        <v>150</v>
      </c>
    </row>
    <row r="56" spans="1:17" ht="15.75" customHeight="1">
      <c r="A56" s="16">
        <v>31</v>
      </c>
      <c r="B56" s="52" t="s">
        <v>82</v>
      </c>
      <c r="C56" s="31" t="s">
        <v>23</v>
      </c>
      <c r="D56" s="78">
        <v>3</v>
      </c>
      <c r="E56" s="110">
        <v>30</v>
      </c>
      <c r="F56" s="30"/>
      <c r="G56" s="80"/>
      <c r="H56" s="73">
        <v>1</v>
      </c>
      <c r="I56" s="81">
        <v>10</v>
      </c>
      <c r="J56" s="74">
        <v>1</v>
      </c>
      <c r="K56" s="80">
        <v>10</v>
      </c>
      <c r="L56" s="73">
        <v>1</v>
      </c>
      <c r="M56" s="81">
        <v>10</v>
      </c>
      <c r="N56" s="73"/>
      <c r="O56" s="81"/>
      <c r="P56" s="92"/>
      <c r="Q56" s="106">
        <v>10</v>
      </c>
    </row>
    <row r="57" spans="1:17" ht="15.75" customHeight="1">
      <c r="A57" s="16">
        <v>32</v>
      </c>
      <c r="B57" s="52" t="s">
        <v>83</v>
      </c>
      <c r="C57" s="31" t="s">
        <v>23</v>
      </c>
      <c r="D57" s="78">
        <v>35</v>
      </c>
      <c r="E57" s="79">
        <v>87.5</v>
      </c>
      <c r="F57" s="30"/>
      <c r="G57" s="80"/>
      <c r="H57" s="73">
        <v>15</v>
      </c>
      <c r="I57" s="81">
        <v>37.5</v>
      </c>
      <c r="J57" s="74">
        <v>10</v>
      </c>
      <c r="K57" s="80">
        <v>25</v>
      </c>
      <c r="L57" s="73">
        <v>10</v>
      </c>
      <c r="M57" s="81">
        <v>25</v>
      </c>
      <c r="N57" s="73"/>
      <c r="O57" s="81"/>
      <c r="P57" s="92"/>
      <c r="Q57" s="106">
        <v>2.5</v>
      </c>
    </row>
    <row r="58" spans="1:17" ht="15.75" customHeight="1">
      <c r="A58" s="16">
        <v>33</v>
      </c>
      <c r="B58" s="52" t="s">
        <v>52</v>
      </c>
      <c r="C58" s="31" t="s">
        <v>51</v>
      </c>
      <c r="D58" s="78">
        <f>F58+H58+J58+L58+N58</f>
        <v>2500</v>
      </c>
      <c r="E58" s="79">
        <f>D58*Q58</f>
        <v>12.5</v>
      </c>
      <c r="F58" s="30">
        <v>500</v>
      </c>
      <c r="G58" s="80">
        <f>F58*Q58</f>
        <v>2.5</v>
      </c>
      <c r="H58" s="73">
        <v>500</v>
      </c>
      <c r="I58" s="81">
        <f>H58*Q58</f>
        <v>2.5</v>
      </c>
      <c r="J58" s="74">
        <v>500</v>
      </c>
      <c r="K58" s="80">
        <f>J58*Q58</f>
        <v>2.5</v>
      </c>
      <c r="L58" s="73">
        <v>500</v>
      </c>
      <c r="M58" s="81">
        <f>L58*Q58</f>
        <v>2.5</v>
      </c>
      <c r="N58" s="73">
        <v>500</v>
      </c>
      <c r="O58" s="81">
        <f>N58*Q58</f>
        <v>2.5</v>
      </c>
      <c r="P58" s="92"/>
      <c r="Q58" s="106">
        <v>0.005</v>
      </c>
    </row>
    <row r="59" spans="1:17" s="5" customFormat="1" ht="16.5" customHeight="1">
      <c r="A59" s="3"/>
      <c r="B59" s="9" t="s">
        <v>3</v>
      </c>
      <c r="C59" s="7"/>
      <c r="D59" s="66"/>
      <c r="E59" s="46">
        <f>SUM(E52:E58)</f>
        <v>753</v>
      </c>
      <c r="F59" s="69"/>
      <c r="G59" s="45">
        <f>SUM(G52:G58)</f>
        <v>40.3</v>
      </c>
      <c r="H59" s="66"/>
      <c r="I59" s="46">
        <f>SUM(I52:I58)</f>
        <v>131.3</v>
      </c>
      <c r="J59" s="69"/>
      <c r="K59" s="45">
        <f>SUM(K52:K58)</f>
        <v>98.8</v>
      </c>
      <c r="L59" s="72"/>
      <c r="M59" s="34">
        <f>SUM(M52:M58)</f>
        <v>258.8</v>
      </c>
      <c r="N59" s="72"/>
      <c r="O59" s="34">
        <f>SUM(O52:O58)</f>
        <v>223.8</v>
      </c>
      <c r="P59" s="93"/>
      <c r="Q59" s="107">
        <f>SUM(G59:M59)</f>
        <v>529.2</v>
      </c>
    </row>
    <row r="60" spans="1:17" ht="21" customHeight="1">
      <c r="A60" s="39" t="s">
        <v>53</v>
      </c>
      <c r="B60" s="37"/>
      <c r="C60" s="37"/>
      <c r="D60" s="68"/>
      <c r="E60" s="20"/>
      <c r="F60" s="68"/>
      <c r="G60" s="20"/>
      <c r="H60" s="68"/>
      <c r="I60" s="20"/>
      <c r="J60" s="68"/>
      <c r="K60" s="20"/>
      <c r="L60" s="68"/>
      <c r="M60" s="23"/>
      <c r="N60" s="68"/>
      <c r="O60" s="23"/>
      <c r="P60" s="98"/>
      <c r="Q60" s="108"/>
    </row>
    <row r="61" spans="1:17" ht="15.75" customHeight="1">
      <c r="A61" s="16">
        <v>34</v>
      </c>
      <c r="B61" s="52" t="s">
        <v>60</v>
      </c>
      <c r="C61" s="47" t="s">
        <v>12</v>
      </c>
      <c r="D61" s="78">
        <f aca="true" t="shared" si="14" ref="D61:D66">F61+H61+J61+L61+N61</f>
        <v>5000</v>
      </c>
      <c r="E61" s="79">
        <f aca="true" t="shared" si="15" ref="E61:E66">D61*Q61</f>
        <v>5</v>
      </c>
      <c r="F61" s="27">
        <v>1000</v>
      </c>
      <c r="G61" s="80">
        <f aca="true" t="shared" si="16" ref="G61:G66">F61*Q61</f>
        <v>1</v>
      </c>
      <c r="H61" s="73">
        <v>1000</v>
      </c>
      <c r="I61" s="81">
        <f aca="true" t="shared" si="17" ref="I61:I66">H61*Q61</f>
        <v>1</v>
      </c>
      <c r="J61" s="74">
        <v>1000</v>
      </c>
      <c r="K61" s="80">
        <f aca="true" t="shared" si="18" ref="K61:K66">J61*Q61</f>
        <v>1</v>
      </c>
      <c r="L61" s="104">
        <v>1000</v>
      </c>
      <c r="M61" s="81">
        <f aca="true" t="shared" si="19" ref="M61:M66">L61*Q61</f>
        <v>1</v>
      </c>
      <c r="N61" s="73">
        <v>1000</v>
      </c>
      <c r="O61" s="81">
        <f aca="true" t="shared" si="20" ref="O61:O66">N61*Q61</f>
        <v>1</v>
      </c>
      <c r="P61" s="99"/>
      <c r="Q61" s="106">
        <v>0.001</v>
      </c>
    </row>
    <row r="62" spans="1:17" ht="15.75" customHeight="1">
      <c r="A62" s="16">
        <v>35</v>
      </c>
      <c r="B62" s="52" t="s">
        <v>54</v>
      </c>
      <c r="C62" s="47" t="s">
        <v>12</v>
      </c>
      <c r="D62" s="78">
        <f t="shared" si="14"/>
        <v>5000</v>
      </c>
      <c r="E62" s="79">
        <f t="shared" si="15"/>
        <v>15</v>
      </c>
      <c r="F62" s="27">
        <v>1000</v>
      </c>
      <c r="G62" s="80">
        <f t="shared" si="16"/>
        <v>3</v>
      </c>
      <c r="H62" s="73">
        <v>1000</v>
      </c>
      <c r="I62" s="81">
        <f t="shared" si="17"/>
        <v>3</v>
      </c>
      <c r="J62" s="74">
        <v>1000</v>
      </c>
      <c r="K62" s="80">
        <f t="shared" si="18"/>
        <v>3</v>
      </c>
      <c r="L62" s="73">
        <v>1000</v>
      </c>
      <c r="M62" s="81">
        <f t="shared" si="19"/>
        <v>3</v>
      </c>
      <c r="N62" s="73">
        <v>1000</v>
      </c>
      <c r="O62" s="81">
        <f t="shared" si="20"/>
        <v>3</v>
      </c>
      <c r="P62" s="92"/>
      <c r="Q62" s="106">
        <v>0.003</v>
      </c>
    </row>
    <row r="63" spans="1:17" ht="15.75" customHeight="1">
      <c r="A63" s="16">
        <v>36</v>
      </c>
      <c r="B63" s="52" t="s">
        <v>55</v>
      </c>
      <c r="C63" s="47" t="s">
        <v>12</v>
      </c>
      <c r="D63" s="78">
        <f t="shared" si="14"/>
        <v>5000</v>
      </c>
      <c r="E63" s="79">
        <f t="shared" si="15"/>
        <v>10</v>
      </c>
      <c r="F63" s="27">
        <v>1000</v>
      </c>
      <c r="G63" s="80">
        <f t="shared" si="16"/>
        <v>2</v>
      </c>
      <c r="H63" s="73">
        <v>1000</v>
      </c>
      <c r="I63" s="81">
        <f t="shared" si="17"/>
        <v>2</v>
      </c>
      <c r="J63" s="74">
        <v>1000</v>
      </c>
      <c r="K63" s="80">
        <f t="shared" si="18"/>
        <v>2</v>
      </c>
      <c r="L63" s="73">
        <v>1000</v>
      </c>
      <c r="M63" s="81">
        <f t="shared" si="19"/>
        <v>2</v>
      </c>
      <c r="N63" s="73">
        <v>1000</v>
      </c>
      <c r="O63" s="81">
        <f t="shared" si="20"/>
        <v>2</v>
      </c>
      <c r="P63" s="92"/>
      <c r="Q63" s="106">
        <v>0.002</v>
      </c>
    </row>
    <row r="64" spans="1:17" ht="15.75" customHeight="1">
      <c r="A64" s="16">
        <v>37</v>
      </c>
      <c r="B64" s="52" t="s">
        <v>56</v>
      </c>
      <c r="C64" s="31" t="s">
        <v>4</v>
      </c>
      <c r="D64" s="78">
        <f t="shared" si="14"/>
        <v>5</v>
      </c>
      <c r="E64" s="79">
        <f t="shared" si="15"/>
        <v>2</v>
      </c>
      <c r="F64" s="82">
        <v>1</v>
      </c>
      <c r="G64" s="80">
        <f t="shared" si="16"/>
        <v>0.4</v>
      </c>
      <c r="H64" s="83">
        <v>1</v>
      </c>
      <c r="I64" s="81">
        <f t="shared" si="17"/>
        <v>0.4</v>
      </c>
      <c r="J64" s="84">
        <v>1</v>
      </c>
      <c r="K64" s="80">
        <f t="shared" si="18"/>
        <v>0.4</v>
      </c>
      <c r="L64" s="83">
        <v>1</v>
      </c>
      <c r="M64" s="81">
        <f t="shared" si="19"/>
        <v>0.4</v>
      </c>
      <c r="N64" s="83">
        <v>1</v>
      </c>
      <c r="O64" s="81">
        <f t="shared" si="20"/>
        <v>0.4</v>
      </c>
      <c r="P64" s="92"/>
      <c r="Q64" s="106">
        <v>0.4</v>
      </c>
    </row>
    <row r="65" spans="1:17" ht="15.75" customHeight="1">
      <c r="A65" s="16">
        <v>38</v>
      </c>
      <c r="B65" s="52" t="s">
        <v>57</v>
      </c>
      <c r="C65" s="31" t="s">
        <v>12</v>
      </c>
      <c r="D65" s="78">
        <f t="shared" si="14"/>
        <v>2500</v>
      </c>
      <c r="E65" s="79">
        <f t="shared" si="15"/>
        <v>7.5</v>
      </c>
      <c r="F65" s="27">
        <v>500</v>
      </c>
      <c r="G65" s="80">
        <f t="shared" si="16"/>
        <v>1.5</v>
      </c>
      <c r="H65" s="73">
        <v>500</v>
      </c>
      <c r="I65" s="81">
        <f t="shared" si="17"/>
        <v>1.5</v>
      </c>
      <c r="J65" s="74">
        <v>500</v>
      </c>
      <c r="K65" s="80">
        <f t="shared" si="18"/>
        <v>1.5</v>
      </c>
      <c r="L65" s="73">
        <v>500</v>
      </c>
      <c r="M65" s="81">
        <f t="shared" si="19"/>
        <v>1.5</v>
      </c>
      <c r="N65" s="73">
        <v>500</v>
      </c>
      <c r="O65" s="81">
        <f t="shared" si="20"/>
        <v>1.5</v>
      </c>
      <c r="P65" s="92"/>
      <c r="Q65" s="106">
        <v>0.003</v>
      </c>
    </row>
    <row r="66" spans="1:17" ht="15.75" customHeight="1">
      <c r="A66" s="16">
        <v>39</v>
      </c>
      <c r="B66" s="52" t="s">
        <v>58</v>
      </c>
      <c r="C66" s="31" t="s">
        <v>59</v>
      </c>
      <c r="D66" s="78">
        <f t="shared" si="14"/>
        <v>15</v>
      </c>
      <c r="E66" s="79">
        <f t="shared" si="15"/>
        <v>0.525</v>
      </c>
      <c r="F66" s="30">
        <v>3</v>
      </c>
      <c r="G66" s="80">
        <f t="shared" si="16"/>
        <v>0.10500000000000001</v>
      </c>
      <c r="H66" s="73">
        <v>3</v>
      </c>
      <c r="I66" s="81">
        <f t="shared" si="17"/>
        <v>0.10500000000000001</v>
      </c>
      <c r="J66" s="74">
        <v>3</v>
      </c>
      <c r="K66" s="80">
        <f t="shared" si="18"/>
        <v>0.10500000000000001</v>
      </c>
      <c r="L66" s="73">
        <v>3</v>
      </c>
      <c r="M66" s="81">
        <f t="shared" si="19"/>
        <v>0.10500000000000001</v>
      </c>
      <c r="N66" s="73">
        <v>3</v>
      </c>
      <c r="O66" s="81">
        <f t="shared" si="20"/>
        <v>0.10500000000000001</v>
      </c>
      <c r="P66" s="92"/>
      <c r="Q66" s="106">
        <v>0.035</v>
      </c>
    </row>
    <row r="67" spans="1:17" s="5" customFormat="1" ht="16.5" customHeight="1">
      <c r="A67" s="8"/>
      <c r="B67" s="9" t="s">
        <v>3</v>
      </c>
      <c r="C67" s="7"/>
      <c r="D67" s="69"/>
      <c r="E67" s="45">
        <f>SUM(E61:E66)</f>
        <v>40.025</v>
      </c>
      <c r="F67" s="64"/>
      <c r="G67" s="32">
        <f>SUM(G61:G66)</f>
        <v>8.005</v>
      </c>
      <c r="H67" s="72"/>
      <c r="I67" s="34">
        <f>SUM(I61:I66)</f>
        <v>8.005</v>
      </c>
      <c r="J67" s="64"/>
      <c r="K67" s="32">
        <f>SUM(K61:K66)</f>
        <v>8.005</v>
      </c>
      <c r="L67" s="72"/>
      <c r="M67" s="34">
        <f>SUM(M61:M66)</f>
        <v>8.005</v>
      </c>
      <c r="N67" s="72"/>
      <c r="O67" s="34">
        <f>SUM(O61:O66)</f>
        <v>8.005</v>
      </c>
      <c r="P67" s="93"/>
      <c r="Q67" s="107">
        <f>SUM(G67:M67)</f>
        <v>32.02</v>
      </c>
    </row>
    <row r="68" spans="1:17" ht="21" customHeight="1">
      <c r="A68" s="39" t="s">
        <v>61</v>
      </c>
      <c r="B68" s="51"/>
      <c r="C68" s="51"/>
      <c r="D68" s="70"/>
      <c r="E68" s="62"/>
      <c r="F68" s="65"/>
      <c r="G68" s="60"/>
      <c r="H68" s="65"/>
      <c r="I68" s="60"/>
      <c r="J68" s="65"/>
      <c r="K68" s="60"/>
      <c r="L68" s="65"/>
      <c r="M68" s="61"/>
      <c r="N68" s="65"/>
      <c r="O68" s="61"/>
      <c r="P68" s="96"/>
      <c r="Q68" s="108"/>
    </row>
    <row r="69" spans="1:17" ht="16.5" customHeight="1">
      <c r="A69" s="16">
        <v>40</v>
      </c>
      <c r="B69" s="52" t="s">
        <v>66</v>
      </c>
      <c r="C69" s="31" t="s">
        <v>85</v>
      </c>
      <c r="D69" s="78">
        <v>30</v>
      </c>
      <c r="E69" s="79">
        <v>16.8</v>
      </c>
      <c r="F69" s="27">
        <v>3</v>
      </c>
      <c r="G69" s="80">
        <v>0.7</v>
      </c>
      <c r="H69" s="73">
        <v>3</v>
      </c>
      <c r="I69" s="81">
        <v>0.7</v>
      </c>
      <c r="J69" s="74">
        <v>3</v>
      </c>
      <c r="K69" s="80">
        <v>0.7</v>
      </c>
      <c r="L69" s="122">
        <v>11</v>
      </c>
      <c r="M69" s="81">
        <v>7.7</v>
      </c>
      <c r="N69" s="73">
        <v>10</v>
      </c>
      <c r="O69" s="81">
        <v>7</v>
      </c>
      <c r="P69" s="92"/>
      <c r="Q69" s="106">
        <v>0.25</v>
      </c>
    </row>
    <row r="70" spans="1:17" ht="16.5" customHeight="1">
      <c r="A70" s="16">
        <v>41</v>
      </c>
      <c r="B70" s="52" t="s">
        <v>62</v>
      </c>
      <c r="C70" s="31" t="s">
        <v>2</v>
      </c>
      <c r="D70" s="78"/>
      <c r="E70" s="79"/>
      <c r="F70" s="27"/>
      <c r="G70" s="80"/>
      <c r="H70" s="73"/>
      <c r="I70" s="81"/>
      <c r="J70" s="74"/>
      <c r="K70" s="80"/>
      <c r="L70" s="73"/>
      <c r="M70" s="81"/>
      <c r="N70" s="73"/>
      <c r="O70" s="81"/>
      <c r="P70" s="92"/>
      <c r="Q70" s="106"/>
    </row>
    <row r="71" spans="1:17" ht="16.5" customHeight="1">
      <c r="A71" s="16">
        <v>42</v>
      </c>
      <c r="B71" s="52" t="s">
        <v>63</v>
      </c>
      <c r="C71" s="31" t="s">
        <v>28</v>
      </c>
      <c r="D71" s="78">
        <f>F71+H71+J71+L71+N71</f>
        <v>0</v>
      </c>
      <c r="E71" s="79">
        <f>D71*Q71</f>
        <v>0</v>
      </c>
      <c r="F71" s="27">
        <v>0</v>
      </c>
      <c r="G71" s="80">
        <f>F71*Q71</f>
        <v>0</v>
      </c>
      <c r="H71" s="73">
        <v>0</v>
      </c>
      <c r="I71" s="81">
        <f>H71*Q71</f>
        <v>0</v>
      </c>
      <c r="J71" s="74">
        <v>0</v>
      </c>
      <c r="K71" s="80">
        <f>J71*Q71</f>
        <v>0</v>
      </c>
      <c r="L71" s="73">
        <v>0</v>
      </c>
      <c r="M71" s="81">
        <f>L71*Q71</f>
        <v>0</v>
      </c>
      <c r="N71" s="73">
        <v>0</v>
      </c>
      <c r="O71" s="81">
        <f>N71*Q71</f>
        <v>0</v>
      </c>
      <c r="P71" s="92"/>
      <c r="Q71" s="106"/>
    </row>
    <row r="72" spans="1:17" ht="16.5" customHeight="1">
      <c r="A72" s="16">
        <v>43</v>
      </c>
      <c r="B72" s="52" t="s">
        <v>84</v>
      </c>
      <c r="C72" s="31" t="s">
        <v>28</v>
      </c>
      <c r="D72" s="78">
        <v>1500</v>
      </c>
      <c r="E72" s="79">
        <v>32</v>
      </c>
      <c r="F72" s="82">
        <v>300</v>
      </c>
      <c r="G72" s="80">
        <v>6</v>
      </c>
      <c r="H72" s="83">
        <v>300</v>
      </c>
      <c r="I72" s="81">
        <v>6</v>
      </c>
      <c r="J72" s="84">
        <v>300</v>
      </c>
      <c r="K72" s="80">
        <v>6</v>
      </c>
      <c r="L72" s="83">
        <v>300</v>
      </c>
      <c r="M72" s="81">
        <v>7</v>
      </c>
      <c r="N72" s="83">
        <v>300</v>
      </c>
      <c r="O72" s="81">
        <v>7</v>
      </c>
      <c r="P72" s="92"/>
      <c r="Q72" s="106"/>
    </row>
    <row r="73" spans="1:17" s="5" customFormat="1" ht="15" customHeight="1">
      <c r="A73" s="8"/>
      <c r="B73" s="9" t="s">
        <v>3</v>
      </c>
      <c r="C73" s="7"/>
      <c r="D73" s="69"/>
      <c r="E73" s="45">
        <f>SUM(E69:E72)</f>
        <v>48.8</v>
      </c>
      <c r="F73" s="64"/>
      <c r="G73" s="32">
        <f>SUM(G69:G72)</f>
        <v>6.7</v>
      </c>
      <c r="H73" s="72"/>
      <c r="I73" s="34">
        <f>SUM(I69:I72)</f>
        <v>6.7</v>
      </c>
      <c r="J73" s="35"/>
      <c r="K73" s="32">
        <f>SUM(K69:K72)</f>
        <v>6.7</v>
      </c>
      <c r="L73" s="72"/>
      <c r="M73" s="34">
        <f>SUM(M69:M72)</f>
        <v>14.7</v>
      </c>
      <c r="N73" s="72"/>
      <c r="O73" s="34">
        <f>SUM(O69:O72)</f>
        <v>14</v>
      </c>
      <c r="P73" s="93"/>
      <c r="Q73" s="107">
        <f>SUM(G73:M73)</f>
        <v>34.8</v>
      </c>
    </row>
    <row r="74" spans="1:17" ht="22.5" customHeight="1">
      <c r="A74" s="39" t="s">
        <v>64</v>
      </c>
      <c r="B74" s="37"/>
      <c r="C74" s="37"/>
      <c r="D74" s="68"/>
      <c r="E74" s="20"/>
      <c r="F74" s="68"/>
      <c r="G74" s="20"/>
      <c r="H74" s="68"/>
      <c r="I74" s="20"/>
      <c r="J74" s="20"/>
      <c r="K74" s="20"/>
      <c r="L74" s="68"/>
      <c r="M74" s="23"/>
      <c r="N74" s="68"/>
      <c r="O74" s="23"/>
      <c r="P74" s="98"/>
      <c r="Q74" s="108"/>
    </row>
    <row r="75" spans="1:17" ht="33" customHeight="1">
      <c r="A75" s="54">
        <v>44</v>
      </c>
      <c r="B75" s="55" t="s">
        <v>65</v>
      </c>
      <c r="C75" s="53" t="s">
        <v>2</v>
      </c>
      <c r="D75" s="78">
        <f>F75+H75+J75+L75+N75</f>
        <v>10</v>
      </c>
      <c r="E75" s="79">
        <f>D75*Q75</f>
        <v>800</v>
      </c>
      <c r="F75" s="27">
        <v>2</v>
      </c>
      <c r="G75" s="80">
        <f>F75*Q75</f>
        <v>160</v>
      </c>
      <c r="H75" s="73">
        <v>2</v>
      </c>
      <c r="I75" s="81">
        <f>H75*Q75</f>
        <v>160</v>
      </c>
      <c r="J75" s="74">
        <v>2</v>
      </c>
      <c r="K75" s="80">
        <f>J75*Q75</f>
        <v>160</v>
      </c>
      <c r="L75" s="103">
        <v>2</v>
      </c>
      <c r="M75" s="81">
        <f>L75*Q75</f>
        <v>160</v>
      </c>
      <c r="N75" s="73">
        <v>2</v>
      </c>
      <c r="O75" s="81">
        <f>N75*Q75</f>
        <v>160</v>
      </c>
      <c r="P75" s="100"/>
      <c r="Q75" s="109">
        <v>80</v>
      </c>
    </row>
    <row r="76" spans="1:17" s="5" customFormat="1" ht="16.5" customHeight="1" thickBot="1">
      <c r="A76" s="3"/>
      <c r="B76" s="9" t="s">
        <v>3</v>
      </c>
      <c r="C76" s="7"/>
      <c r="D76" s="71"/>
      <c r="E76" s="32">
        <f>SUM(E75:E75)</f>
        <v>800</v>
      </c>
      <c r="F76" s="72"/>
      <c r="G76" s="34">
        <f>SUM(G75:G75)</f>
        <v>160</v>
      </c>
      <c r="H76" s="64"/>
      <c r="I76" s="32">
        <f>SUM(I75:I75)</f>
        <v>160</v>
      </c>
      <c r="J76" s="33"/>
      <c r="K76" s="34">
        <f>SUM(K75:K75)</f>
        <v>160</v>
      </c>
      <c r="L76" s="33"/>
      <c r="M76" s="34">
        <f>SUM(M75:M75)</f>
        <v>160</v>
      </c>
      <c r="N76" s="33"/>
      <c r="O76" s="34">
        <f>SUM(O75:O75)</f>
        <v>160</v>
      </c>
      <c r="P76" s="93"/>
      <c r="Q76" s="107"/>
    </row>
    <row r="77" spans="1:17" s="15" customFormat="1" ht="25.5" customHeight="1" thickTop="1">
      <c r="A77" s="12"/>
      <c r="B77" s="13" t="s">
        <v>5</v>
      </c>
      <c r="C77" s="14"/>
      <c r="D77" s="56"/>
      <c r="E77" s="57">
        <f>E76+E73+E67+E59+E50+E40+E28+E25+E20</f>
        <v>4931.25</v>
      </c>
      <c r="F77" s="56"/>
      <c r="G77" s="57">
        <f>G76+G73+G67+G59+G50+G40+G28+G25+G20</f>
        <v>1044.4899999999998</v>
      </c>
      <c r="H77" s="56"/>
      <c r="I77" s="57">
        <f>I76+I73+I67+I59+I50+I40+I28+I25+I20</f>
        <v>1135.4899999999998</v>
      </c>
      <c r="J77" s="56"/>
      <c r="K77" s="57">
        <f>K76+K73+K67+K59+K50+K40+K28+K25+K20</f>
        <v>694.99</v>
      </c>
      <c r="L77" s="56"/>
      <c r="M77" s="57">
        <f>M76+M73+M67+M59+M50+M40+M28+M25+M20</f>
        <v>1045.9899999999998</v>
      </c>
      <c r="N77" s="56"/>
      <c r="O77" s="57">
        <f>O76+O73+O67+O59+O50+O40+O28+O25+O20</f>
        <v>1010.2899999999998</v>
      </c>
      <c r="P77" s="101"/>
      <c r="Q77" s="107">
        <f>SUM(G77:M77)</f>
        <v>3920.959999999999</v>
      </c>
    </row>
    <row r="80" spans="1:16" ht="23.25" customHeight="1">
      <c r="A80" s="130" t="s">
        <v>89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9"/>
      <c r="O80" s="19"/>
      <c r="P80" s="102"/>
    </row>
  </sheetData>
  <sheetProtection/>
  <mergeCells count="16">
    <mergeCell ref="N9:O9"/>
    <mergeCell ref="N10:O10"/>
    <mergeCell ref="A80:M80"/>
    <mergeCell ref="J1:L1"/>
    <mergeCell ref="I6:M6"/>
    <mergeCell ref="C10:C11"/>
    <mergeCell ref="A7:M7"/>
    <mergeCell ref="F10:G10"/>
    <mergeCell ref="D10:E10"/>
    <mergeCell ref="H10:I10"/>
    <mergeCell ref="J10:K10"/>
    <mergeCell ref="L10:M10"/>
    <mergeCell ref="L9:M9"/>
    <mergeCell ref="A8:M8"/>
    <mergeCell ref="A10:A11"/>
    <mergeCell ref="B10:B11"/>
  </mergeCells>
  <printOptions horizontalCentered="1"/>
  <pageMargins left="0.1968503937007874" right="0.1968503937007874" top="0.984251968503937" bottom="0.3937007874015748" header="0" footer="0"/>
  <pageSetup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2019-09-26T12:18:16Z</cp:lastPrinted>
  <dcterms:created xsi:type="dcterms:W3CDTF">2006-09-28T08:14:30Z</dcterms:created>
  <dcterms:modified xsi:type="dcterms:W3CDTF">2019-09-27T06:54:10Z</dcterms:modified>
  <cp:category/>
  <cp:version/>
  <cp:contentType/>
  <cp:contentStatus/>
</cp:coreProperties>
</file>