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820" windowHeight="9045" activeTab="11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6" sheetId="6" r:id="rId6"/>
    <sheet name="Дод 7" sheetId="7" r:id="rId7"/>
    <sheet name="Дод 8" sheetId="8" r:id="rId8"/>
    <sheet name="Дод 9 " sheetId="9" r:id="rId9"/>
    <sheet name="Дод 10" sheetId="10" r:id="rId10"/>
    <sheet name="дод 11" sheetId="11" r:id="rId11"/>
    <sheet name="Дод 12" sheetId="12" r:id="rId12"/>
  </sheets>
  <externalReferences>
    <externalReference r:id="rId15"/>
  </externalReferences>
  <definedNames>
    <definedName name="_GoBack" localSheetId="0">'Дод 1'!#REF!</definedName>
    <definedName name="_GoBack" localSheetId="10">'дод 11'!$A$10</definedName>
    <definedName name="_GoBack" localSheetId="1">'Дод 2'!$F$2</definedName>
    <definedName name="_GoBack" localSheetId="3">'Дод 4'!#REF!</definedName>
    <definedName name="_GoBack" localSheetId="4">'Дод 5'!#REF!</definedName>
    <definedName name="CREXPORT">#REF!</definedName>
    <definedName name="n" localSheetId="11" hidden="1">{#N/A,#N/A,FALSE,"Лист4"}</definedName>
    <definedName name="n" localSheetId="5" hidden="1">{#N/A,#N/A,FALSE,"Лист4"}</definedName>
    <definedName name="n" localSheetId="8" hidden="1">{#N/A,#N/A,FALSE,"Лист4"}</definedName>
    <definedName name="n" hidden="1">{#N/A,#N/A,FALSE,"Лист4"}</definedName>
    <definedName name="wrn.Інструкція." localSheetId="11" hidden="1">{#N/A,#N/A,FALSE,"Лист4"}</definedName>
    <definedName name="wrn.Інструкція." localSheetId="5" hidden="1">{#N/A,#N/A,FALSE,"Лист4"}</definedName>
    <definedName name="wrn.Інструкція." localSheetId="8" hidden="1">{#N/A,#N/A,FALSE,"Лист4"}</definedName>
    <definedName name="wrn.Інструкція." hidden="1">{#N/A,#N/A,FALSE,"Лист4"}</definedName>
    <definedName name="Z_054F7193_4831_4728_A7D8_13CFE4AB0F0B_.wvu.Rows" localSheetId="9" hidden="1">'Дод 10'!$10:$10</definedName>
    <definedName name="Z_278AB348_C3C0_4E95_A77D_DA5040D0E5F6_.wvu.Rows" localSheetId="9" hidden="1">'Дод 10'!$10:$10</definedName>
    <definedName name="Z_BC211042_095A_44F9_8A27_766E0A1BDC9C_.wvu.Rows" localSheetId="9" hidden="1">'Дод 10'!$10:$10</definedName>
    <definedName name="Z_C20A4D4B_BBCC_4EC5_99C7_5C8A5C739ABE_.wvu.PrintArea" localSheetId="8" hidden="1">'Дод 9 '!$A$1:$G$31</definedName>
    <definedName name="аа" localSheetId="11" hidden="1">{#N/A,#N/A,FALSE,"Лист4"}</definedName>
    <definedName name="аа" localSheetId="5" hidden="1">{#N/A,#N/A,FALSE,"Лист4"}</definedName>
    <definedName name="аа" localSheetId="8" hidden="1">{#N/A,#N/A,FALSE,"Лист4"}</definedName>
    <definedName name="аа" hidden="1">{#N/A,#N/A,FALSE,"Лист4"}</definedName>
    <definedName name="аааа" localSheetId="11" hidden="1">{#N/A,#N/A,FALSE,"Лист4"}</definedName>
    <definedName name="аааа" localSheetId="5" hidden="1">{#N/A,#N/A,FALSE,"Лист4"}</definedName>
    <definedName name="аааа" localSheetId="8" hidden="1">{#N/A,#N/A,FALSE,"Лист4"}</definedName>
    <definedName name="аааа" hidden="1">{#N/A,#N/A,FALSE,"Лист4"}</definedName>
    <definedName name="ааааа" localSheetId="11" hidden="1">{#N/A,#N/A,FALSE,"Лист4"}</definedName>
    <definedName name="ааааа" localSheetId="5" hidden="1">{#N/A,#N/A,FALSE,"Лист4"}</definedName>
    <definedName name="ааааа" localSheetId="8" hidden="1">{#N/A,#N/A,FALSE,"Лист4"}</definedName>
    <definedName name="ааааа" hidden="1">{#N/A,#N/A,FALSE,"Лист4"}</definedName>
    <definedName name="аааг" localSheetId="11" hidden="1">{#N/A,#N/A,FALSE,"Лист4"}</definedName>
    <definedName name="аааг" localSheetId="5" hidden="1">{#N/A,#N/A,FALSE,"Лист4"}</definedName>
    <definedName name="аааг" localSheetId="8" hidden="1">{#N/A,#N/A,FALSE,"Лист4"}</definedName>
    <definedName name="аааг" hidden="1">{#N/A,#N/A,FALSE,"Лист4"}</definedName>
    <definedName name="ааао" localSheetId="11" hidden="1">{#N/A,#N/A,FALSE,"Лист4"}</definedName>
    <definedName name="ааао" localSheetId="5" hidden="1">{#N/A,#N/A,FALSE,"Лист4"}</definedName>
    <definedName name="ааао" localSheetId="8" hidden="1">{#N/A,#N/A,FALSE,"Лист4"}</definedName>
    <definedName name="ааао" hidden="1">{#N/A,#N/A,FALSE,"Лист4"}</definedName>
    <definedName name="аааоркк" localSheetId="11" hidden="1">{#N/A,#N/A,FALSE,"Лист4"}</definedName>
    <definedName name="аааоркк" localSheetId="5" hidden="1">{#N/A,#N/A,FALSE,"Лист4"}</definedName>
    <definedName name="аааоркк" localSheetId="8" hidden="1">{#N/A,#N/A,FALSE,"Лист4"}</definedName>
    <definedName name="аааоркк" hidden="1">{#N/A,#N/A,FALSE,"Лист4"}</definedName>
    <definedName name="аарр" localSheetId="11" hidden="1">{#N/A,#N/A,FALSE,"Лист4"}</definedName>
    <definedName name="аарр" localSheetId="5" hidden="1">{#N/A,#N/A,FALSE,"Лист4"}</definedName>
    <definedName name="аарр" localSheetId="8" hidden="1">{#N/A,#N/A,FALSE,"Лист4"}</definedName>
    <definedName name="аарр" hidden="1">{#N/A,#N/A,FALSE,"Лист4"}</definedName>
    <definedName name="амп" localSheetId="11" hidden="1">{#N/A,#N/A,FALSE,"Лист4"}</definedName>
    <definedName name="амп" localSheetId="5" hidden="1">{#N/A,#N/A,FALSE,"Лист4"}</definedName>
    <definedName name="амп" localSheetId="8" hidden="1">{#N/A,#N/A,FALSE,"Лист4"}</definedName>
    <definedName name="амп" hidden="1">{#N/A,#N/A,FALSE,"Лист4"}</definedName>
    <definedName name="ап" localSheetId="11" hidden="1">{#N/A,#N/A,FALSE,"Лист4"}</definedName>
    <definedName name="ап" localSheetId="5" hidden="1">{#N/A,#N/A,FALSE,"Лист4"}</definedName>
    <definedName name="ап" localSheetId="8" hidden="1">{#N/A,#N/A,FALSE,"Лист4"}</definedName>
    <definedName name="ап" hidden="1">{#N/A,#N/A,FALSE,"Лист4"}</definedName>
    <definedName name="апро" localSheetId="11" hidden="1">{#N/A,#N/A,FALSE,"Лист4"}</definedName>
    <definedName name="апро" localSheetId="5" hidden="1">{#N/A,#N/A,FALSE,"Лист4"}</definedName>
    <definedName name="апро" localSheetId="8" hidden="1">{#N/A,#N/A,FALSE,"Лист4"}</definedName>
    <definedName name="апро" hidden="1">{#N/A,#N/A,FALSE,"Лист4"}</definedName>
    <definedName name="аунуну" localSheetId="11" hidden="1">{#N/A,#N/A,FALSE,"Лист4"}</definedName>
    <definedName name="аунуну" localSheetId="5" hidden="1">{#N/A,#N/A,FALSE,"Лист4"}</definedName>
    <definedName name="аунуну" localSheetId="8" hidden="1">{#N/A,#N/A,FALSE,"Лист4"}</definedName>
    <definedName name="аунуну" hidden="1">{#N/A,#N/A,FALSE,"Лист4"}</definedName>
    <definedName name="бб" localSheetId="11" hidden="1">{#N/A,#N/A,FALSE,"Лист4"}</definedName>
    <definedName name="бб" localSheetId="5" hidden="1">{#N/A,#N/A,FALSE,"Лист4"}</definedName>
    <definedName name="бб" localSheetId="8" hidden="1">{#N/A,#N/A,FALSE,"Лист4"}</definedName>
    <definedName name="бб" hidden="1">{#N/A,#N/A,FALSE,"Лист4"}</definedName>
    <definedName name="вап" localSheetId="11" hidden="1">{#N/A,#N/A,FALSE,"Лист4"}</definedName>
    <definedName name="вап" localSheetId="5" hidden="1">{#N/A,#N/A,FALSE,"Лист4"}</definedName>
    <definedName name="вап" localSheetId="8" hidden="1">{#N/A,#N/A,FALSE,"Лист4"}</definedName>
    <definedName name="вап" hidden="1">{#N/A,#N/A,FALSE,"Лист4"}</definedName>
    <definedName name="вапа" localSheetId="11" hidden="1">{#N/A,#N/A,FALSE,"Лист4"}</definedName>
    <definedName name="вапа" localSheetId="5" hidden="1">{#N/A,#N/A,FALSE,"Лист4"}</definedName>
    <definedName name="вапа" localSheetId="8" hidden="1">{#N/A,#N/A,FALSE,"Лист4"}</definedName>
    <definedName name="вапа" hidden="1">{#N/A,#N/A,FALSE,"Лист4"}</definedName>
    <definedName name="вапро" localSheetId="11" hidden="1">{#N/A,#N/A,FALSE,"Лист4"}</definedName>
    <definedName name="вапро" localSheetId="5" hidden="1">{#N/A,#N/A,FALSE,"Лист4"}</definedName>
    <definedName name="вапро" localSheetId="8" hidden="1">{#N/A,#N/A,FALSE,"Лист4"}</definedName>
    <definedName name="вапро" hidden="1">{#N/A,#N/A,FALSE,"Лист4"}</definedName>
    <definedName name="вау" localSheetId="11" hidden="1">{#N/A,#N/A,FALSE,"Лист4"}</definedName>
    <definedName name="вау" localSheetId="5" hidden="1">{#N/A,#N/A,FALSE,"Лист4"}</definedName>
    <definedName name="вау" localSheetId="8" hidden="1">{#N/A,#N/A,FALSE,"Лист4"}</definedName>
    <definedName name="вау" hidden="1">{#N/A,#N/A,FALSE,"Лист4"}</definedName>
    <definedName name="вв" localSheetId="11" hidden="1">{#N/A,#N/A,FALSE,"Лист4"}</definedName>
    <definedName name="вв" localSheetId="5" hidden="1">{#N/A,#N/A,FALSE,"Лист4"}</definedName>
    <definedName name="вв" localSheetId="8" hidden="1">{#N/A,#N/A,FALSE,"Лист4"}</definedName>
    <definedName name="вв" hidden="1">{#N/A,#N/A,FALSE,"Лист4"}</definedName>
    <definedName name="вмр" localSheetId="11" hidden="1">{#N/A,#N/A,FALSE,"Лист4"}</definedName>
    <definedName name="вмр" localSheetId="5" hidden="1">{#N/A,#N/A,FALSE,"Лист4"}</definedName>
    <definedName name="вмр" localSheetId="8" hidden="1">{#N/A,#N/A,FALSE,"Лист4"}</definedName>
    <definedName name="вмр" hidden="1">{#N/A,#N/A,FALSE,"Лист4"}</definedName>
    <definedName name="вруу" localSheetId="11" hidden="1">{#N/A,#N/A,FALSE,"Лист4"}</definedName>
    <definedName name="вруу" localSheetId="5" hidden="1">{#N/A,#N/A,FALSE,"Лист4"}</definedName>
    <definedName name="вруу" localSheetId="8" hidden="1">{#N/A,#N/A,FALSE,"Лист4"}</definedName>
    <definedName name="вруу" hidden="1">{#N/A,#N/A,FALSE,"Лист4"}</definedName>
    <definedName name="врууунуууу" localSheetId="11" hidden="1">{#N/A,#N/A,FALSE,"Лист4"}</definedName>
    <definedName name="врууунуууу" localSheetId="5" hidden="1">{#N/A,#N/A,FALSE,"Лист4"}</definedName>
    <definedName name="врууунуууу" localSheetId="8" hidden="1">{#N/A,#N/A,FALSE,"Лист4"}</definedName>
    <definedName name="врууунуууу" hidden="1">{#N/A,#N/A,FALSE,"Лист4"}</definedName>
    <definedName name="гг" localSheetId="11" hidden="1">{#N/A,#N/A,FALSE,"Лист4"}</definedName>
    <definedName name="гг" localSheetId="5" hidden="1">{#N/A,#N/A,FALSE,"Лист4"}</definedName>
    <definedName name="гг" localSheetId="8" hidden="1">{#N/A,#N/A,FALSE,"Лист4"}</definedName>
    <definedName name="гг" hidden="1">{#N/A,#N/A,FALSE,"Лист4"}</definedName>
    <definedName name="ггг" localSheetId="11" hidden="1">{#N/A,#N/A,FALSE,"Лист4"}</definedName>
    <definedName name="ггг" localSheetId="5" hidden="1">{#N/A,#N/A,FALSE,"Лист4"}</definedName>
    <definedName name="ггг" localSheetId="8" hidden="1">{#N/A,#N/A,FALSE,"Лист4"}</definedName>
    <definedName name="ггг" hidden="1">{#N/A,#N/A,FALSE,"Лист4"}</definedName>
    <definedName name="гго" localSheetId="11" hidden="1">{#N/A,#N/A,FALSE,"Лист4"}</definedName>
    <definedName name="гго" localSheetId="5" hidden="1">{#N/A,#N/A,FALSE,"Лист4"}</definedName>
    <definedName name="гго" localSheetId="8" hidden="1">{#N/A,#N/A,FALSE,"Лист4"}</definedName>
    <definedName name="гго" hidden="1">{#N/A,#N/A,FALSE,"Лист4"}</definedName>
    <definedName name="ггшшз" localSheetId="11" hidden="1">{#N/A,#N/A,FALSE,"Лист4"}</definedName>
    <definedName name="ггшшз" localSheetId="5" hidden="1">{#N/A,#N/A,FALSE,"Лист4"}</definedName>
    <definedName name="ггшшз" localSheetId="8" hidden="1">{#N/A,#N/A,FALSE,"Лист4"}</definedName>
    <definedName name="ггшшз" hidden="1">{#N/A,#N/A,FALSE,"Лист4"}</definedName>
    <definedName name="гр" localSheetId="11" hidden="1">{#N/A,#N/A,FALSE,"Лист4"}</definedName>
    <definedName name="гр" localSheetId="5" hidden="1">{#N/A,#N/A,FALSE,"Лист4"}</definedName>
    <definedName name="гр" localSheetId="8" hidden="1">{#N/A,#N/A,FALSE,"Лист4"}</definedName>
    <definedName name="гр" hidden="1">{#N/A,#N/A,FALSE,"Лист4"}</definedName>
    <definedName name="ддд" localSheetId="11" hidden="1">{#N/A,#N/A,FALSE,"Лист4"}</definedName>
    <definedName name="ддд" localSheetId="5" hidden="1">{#N/A,#N/A,FALSE,"Лист4"}</definedName>
    <definedName name="ддд" localSheetId="8" hidden="1">{#N/A,#N/A,FALSE,"Лист4"}</definedName>
    <definedName name="ддд" hidden="1">{#N/A,#N/A,FALSE,"Лист4"}</definedName>
    <definedName name="е" localSheetId="11" hidden="1">{#N/A,#N/A,FALSE,"Лист4"}</definedName>
    <definedName name="е" localSheetId="5" hidden="1">{#N/A,#N/A,FALSE,"Лист4"}</definedName>
    <definedName name="е" localSheetId="8" hidden="1">{#N/A,#N/A,FALSE,"Лист4"}</definedName>
    <definedName name="е" hidden="1">{#N/A,#N/A,FALSE,"Лист4"}</definedName>
    <definedName name="ее" localSheetId="11" hidden="1">{#N/A,#N/A,FALSE,"Лист4"}</definedName>
    <definedName name="ее" localSheetId="5" hidden="1">{#N/A,#N/A,FALSE,"Лист4"}</definedName>
    <definedName name="ее" localSheetId="8" hidden="1">{#N/A,#N/A,FALSE,"Лист4"}</definedName>
    <definedName name="ее" hidden="1">{#N/A,#N/A,FALSE,"Лист4"}</definedName>
    <definedName name="ееге" localSheetId="11" hidden="1">{#N/A,#N/A,FALSE,"Лист4"}</definedName>
    <definedName name="ееге" localSheetId="5" hidden="1">{#N/A,#N/A,FALSE,"Лист4"}</definedName>
    <definedName name="ееге" localSheetId="8" hidden="1">{#N/A,#N/A,FALSE,"Лист4"}</definedName>
    <definedName name="ееге" hidden="1">{#N/A,#N/A,FALSE,"Лист4"}</definedName>
    <definedName name="еегше" localSheetId="11" hidden="1">{#N/A,#N/A,FALSE,"Лист4"}</definedName>
    <definedName name="еегше" localSheetId="5" hidden="1">{#N/A,#N/A,FALSE,"Лист4"}</definedName>
    <definedName name="еегше" localSheetId="8" hidden="1">{#N/A,#N/A,FALSE,"Лист4"}</definedName>
    <definedName name="еегше" hidden="1">{#N/A,#N/A,FALSE,"Лист4"}</definedName>
    <definedName name="еее" localSheetId="11" hidden="1">{#N/A,#N/A,FALSE,"Лист4"}</definedName>
    <definedName name="еее" localSheetId="5" hidden="1">{#N/A,#N/A,FALSE,"Лист4"}</definedName>
    <definedName name="еее" localSheetId="8" hidden="1">{#N/A,#N/A,FALSE,"Лист4"}</definedName>
    <definedName name="еее" hidden="1">{#N/A,#N/A,FALSE,"Лист4"}</definedName>
    <definedName name="ееее" localSheetId="11" hidden="1">{#N/A,#N/A,FALSE,"Лист4"}</definedName>
    <definedName name="ееее" localSheetId="5" hidden="1">{#N/A,#N/A,FALSE,"Лист4"}</definedName>
    <definedName name="ееее" localSheetId="8" hidden="1">{#N/A,#N/A,FALSE,"Лист4"}</definedName>
    <definedName name="ееее" hidden="1">{#N/A,#N/A,FALSE,"Лист4"}</definedName>
    <definedName name="ееекк" localSheetId="11" hidden="1">{#N/A,#N/A,FALSE,"Лист4"}</definedName>
    <definedName name="ееекк" localSheetId="5" hidden="1">{#N/A,#N/A,FALSE,"Лист4"}</definedName>
    <definedName name="ееекк" localSheetId="8" hidden="1">{#N/A,#N/A,FALSE,"Лист4"}</definedName>
    <definedName name="ееекк" hidden="1">{#N/A,#N/A,FALSE,"Лист4"}</definedName>
    <definedName name="еепке" localSheetId="11" hidden="1">{#N/A,#N/A,FALSE,"Лист4"}</definedName>
    <definedName name="еепке" localSheetId="5" hidden="1">{#N/A,#N/A,FALSE,"Лист4"}</definedName>
    <definedName name="еепке" localSheetId="8" hidden="1">{#N/A,#N/A,FALSE,"Лист4"}</definedName>
    <definedName name="еепке" hidden="1">{#N/A,#N/A,FALSE,"Лист4"}</definedName>
    <definedName name="еешгег" localSheetId="11" hidden="1">{#N/A,#N/A,FALSE,"Лист4"}</definedName>
    <definedName name="еешгег" localSheetId="5" hidden="1">{#N/A,#N/A,FALSE,"Лист4"}</definedName>
    <definedName name="еешгег" localSheetId="8" hidden="1">{#N/A,#N/A,FALSE,"Лист4"}</definedName>
    <definedName name="еешгег" hidden="1">{#N/A,#N/A,FALSE,"Лист4"}</definedName>
    <definedName name="екуц" localSheetId="11" hidden="1">{#N/A,#N/A,FALSE,"Лист4"}</definedName>
    <definedName name="екуц" localSheetId="5" hidden="1">{#N/A,#N/A,FALSE,"Лист4"}</definedName>
    <definedName name="екуц" localSheetId="8" hidden="1">{#N/A,#N/A,FALSE,"Лист4"}</definedName>
    <definedName name="екуц" hidden="1">{#N/A,#N/A,FALSE,"Лист4"}</definedName>
    <definedName name="енг" localSheetId="11" hidden="1">{#N/A,#N/A,FALSE,"Лист4"}</definedName>
    <definedName name="енг" localSheetId="5" hidden="1">{#N/A,#N/A,FALSE,"Лист4"}</definedName>
    <definedName name="енг" localSheetId="8" hidden="1">{#N/A,#N/A,FALSE,"Лист4"}</definedName>
    <definedName name="енг" hidden="1">{#N/A,#N/A,FALSE,"Лист4"}</definedName>
    <definedName name="епи" localSheetId="11" hidden="1">{#N/A,#N/A,FALSE,"Лист4"}</definedName>
    <definedName name="епи" localSheetId="5" hidden="1">{#N/A,#N/A,FALSE,"Лист4"}</definedName>
    <definedName name="епи" localSheetId="8" hidden="1">{#N/A,#N/A,FALSE,"Лист4"}</definedName>
    <definedName name="епи" hidden="1">{#N/A,#N/A,FALSE,"Лист4"}</definedName>
    <definedName name="ешгееуу" localSheetId="11" hidden="1">{#N/A,#N/A,FALSE,"Лист4"}</definedName>
    <definedName name="ешгееуу" localSheetId="5" hidden="1">{#N/A,#N/A,FALSE,"Лист4"}</definedName>
    <definedName name="ешгееуу" localSheetId="8" hidden="1">{#N/A,#N/A,FALSE,"Лист4"}</definedName>
    <definedName name="ешгееуу" hidden="1">{#N/A,#N/A,FALSE,"Лист4"}</definedName>
    <definedName name="є" localSheetId="11" hidden="1">{#N/A,#N/A,FALSE,"Лист4"}</definedName>
    <definedName name="є" localSheetId="5" hidden="1">{#N/A,#N/A,FALSE,"Лист4"}</definedName>
    <definedName name="є" localSheetId="8" hidden="1">{#N/A,#N/A,FALSE,"Лист4"}</definedName>
    <definedName name="є" hidden="1">{#N/A,#N/A,FALSE,"Лист4"}</definedName>
    <definedName name="єєє" localSheetId="11" hidden="1">{#N/A,#N/A,FALSE,"Лист4"}</definedName>
    <definedName name="єєє" localSheetId="5" hidden="1">{#N/A,#N/A,FALSE,"Лист4"}</definedName>
    <definedName name="єєє" localSheetId="8" hidden="1">{#N/A,#N/A,FALSE,"Лист4"}</definedName>
    <definedName name="єєє" hidden="1">{#N/A,#N/A,FALSE,"Лист4"}</definedName>
    <definedName name="єєєєєє" localSheetId="11" hidden="1">{#N/A,#N/A,FALSE,"Лист4"}</definedName>
    <definedName name="єєєєєє" localSheetId="5" hidden="1">{#N/A,#N/A,FALSE,"Лист4"}</definedName>
    <definedName name="єєєєєє" localSheetId="8" hidden="1">{#N/A,#N/A,FALSE,"Лист4"}</definedName>
    <definedName name="єєєєєє" hidden="1">{#N/A,#N/A,FALSE,"Лист4"}</definedName>
    <definedName name="єєєєєєє" localSheetId="11" hidden="1">{#N/A,#N/A,FALSE,"Лист4"}</definedName>
    <definedName name="єєєєєєє" localSheetId="5" hidden="1">{#N/A,#N/A,FALSE,"Лист4"}</definedName>
    <definedName name="єєєєєєє" localSheetId="8" hidden="1">{#N/A,#N/A,FALSE,"Лист4"}</definedName>
    <definedName name="єєєєєєє" hidden="1">{#N/A,#N/A,FALSE,"Лист4"}</definedName>
    <definedName name="єєєєєєє." localSheetId="11" hidden="1">{#N/A,#N/A,FALSE,"Лист4"}</definedName>
    <definedName name="єєєєєєє." localSheetId="5" hidden="1">{#N/A,#N/A,FALSE,"Лист4"}</definedName>
    <definedName name="єєєєєєє." localSheetId="8" hidden="1">{#N/A,#N/A,FALSE,"Лист4"}</definedName>
    <definedName name="єєєєєєє." hidden="1">{#N/A,#N/A,FALSE,"Лист4"}</definedName>
    <definedName name="єж" localSheetId="11" hidden="1">{#N/A,#N/A,FALSE,"Лист4"}</definedName>
    <definedName name="єж" localSheetId="5" hidden="1">{#N/A,#N/A,FALSE,"Лист4"}</definedName>
    <definedName name="єж" localSheetId="8" hidden="1">{#N/A,#N/A,FALSE,"Лист4"}</definedName>
    <definedName name="єж" hidden="1">{#N/A,#N/A,FALSE,"Лист4"}</definedName>
    <definedName name="жж" localSheetId="11" hidden="1">{#N/A,#N/A,FALSE,"Лист4"}</definedName>
    <definedName name="жж" localSheetId="5" hidden="1">{#N/A,#N/A,FALSE,"Лист4"}</definedName>
    <definedName name="жж" localSheetId="8" hidden="1">{#N/A,#N/A,FALSE,"Лист4"}</definedName>
    <definedName name="жж" hidden="1">{#N/A,#N/A,FALSE,"Лист4"}</definedName>
    <definedName name="житлове" localSheetId="11" hidden="1">{#N/A,#N/A,FALSE,"Лист4"}</definedName>
    <definedName name="житлове" localSheetId="5" hidden="1">{#N/A,#N/A,FALSE,"Лист4"}</definedName>
    <definedName name="житлове" localSheetId="8" hidden="1">{#N/A,#N/A,FALSE,"Лист4"}</definedName>
    <definedName name="житлове" hidden="1">{#N/A,#N/A,FALSE,"Лист4"}</definedName>
    <definedName name="_xlnm.Print_Titles" localSheetId="9">'Дод 10'!$9:$10</definedName>
    <definedName name="_xlnm.Print_Titles" localSheetId="10">'дод 11'!$9:$9</definedName>
    <definedName name="_xlnm.Print_Titles" localSheetId="11">'Дод 12'!$9:$9</definedName>
    <definedName name="_xlnm.Print_Titles" localSheetId="1">'Дод 2'!$8:$8</definedName>
    <definedName name="_xlnm.Print_Titles" localSheetId="5">'Дод 6'!$11:$13</definedName>
    <definedName name="_xlnm.Print_Titles" localSheetId="6">'Дод 7'!$10:$11</definedName>
    <definedName name="здоровя" localSheetId="11" hidden="1">{#N/A,#N/A,FALSE,"Лист4"}</definedName>
    <definedName name="здоровя" localSheetId="5" hidden="1">{#N/A,#N/A,FALSE,"Лист4"}</definedName>
    <definedName name="здоровя" localSheetId="8" hidden="1">{#N/A,#N/A,FALSE,"Лист4"}</definedName>
    <definedName name="здоровя" hidden="1">{#N/A,#N/A,FALSE,"Лист4"}</definedName>
    <definedName name="зз" localSheetId="11" hidden="1">{#N/A,#N/A,FALSE,"Лист4"}</definedName>
    <definedName name="зз" localSheetId="5" hidden="1">{#N/A,#N/A,FALSE,"Лист4"}</definedName>
    <definedName name="зз" localSheetId="8" hidden="1">{#N/A,#N/A,FALSE,"Лист4"}</definedName>
    <definedName name="зз" hidden="1">{#N/A,#N/A,FALSE,"Лист4"}</definedName>
    <definedName name="ззз" localSheetId="11" hidden="1">{#N/A,#N/A,FALSE,"Лист4"}</definedName>
    <definedName name="ззз" localSheetId="5" hidden="1">{#N/A,#N/A,FALSE,"Лист4"}</definedName>
    <definedName name="ззз" localSheetId="8" hidden="1">{#N/A,#N/A,FALSE,"Лист4"}</definedName>
    <definedName name="ззз" hidden="1">{#N/A,#N/A,FALSE,"Лист4"}</definedName>
    <definedName name="зззз" localSheetId="11" hidden="1">{#N/A,#N/A,FALSE,"Лист4"}</definedName>
    <definedName name="зззз" localSheetId="5" hidden="1">{#N/A,#N/A,FALSE,"Лист4"}</definedName>
    <definedName name="зззз" localSheetId="8" hidden="1">{#N/A,#N/A,FALSE,"Лист4"}</definedName>
    <definedName name="зззз" hidden="1">{#N/A,#N/A,FALSE,"Лист4"}</definedName>
    <definedName name="ип" localSheetId="11" hidden="1">{#N/A,#N/A,FALSE,"Лист4"}</definedName>
    <definedName name="ип" localSheetId="5" hidden="1">{#N/A,#N/A,FALSE,"Лист4"}</definedName>
    <definedName name="ип" localSheetId="8" hidden="1">{#N/A,#N/A,FALSE,"Лист4"}</definedName>
    <definedName name="ип" hidden="1">{#N/A,#N/A,FALSE,"Лист4"}</definedName>
    <definedName name="ить" localSheetId="11" hidden="1">{#N/A,#N/A,FALSE,"Лист4"}</definedName>
    <definedName name="ить" localSheetId="5" hidden="1">{#N/A,#N/A,FALSE,"Лист4"}</definedName>
    <definedName name="ить" localSheetId="8" hidden="1">{#N/A,#N/A,FALSE,"Лист4"}</definedName>
    <definedName name="ить" hidden="1">{#N/A,#N/A,FALSE,"Лист4"}</definedName>
    <definedName name="іваа" localSheetId="11" hidden="1">{#N/A,#N/A,FALSE,"Лист4"}</definedName>
    <definedName name="іваа" localSheetId="5" hidden="1">{#N/A,#N/A,FALSE,"Лист4"}</definedName>
    <definedName name="іваа" localSheetId="8" hidden="1">{#N/A,#N/A,FALSE,"Лист4"}</definedName>
    <definedName name="іваа" hidden="1">{#N/A,#N/A,FALSE,"Лист4"}</definedName>
    <definedName name="івап" localSheetId="11" hidden="1">{#N/A,#N/A,FALSE,"Лист4"}</definedName>
    <definedName name="івап" localSheetId="5" hidden="1">{#N/A,#N/A,FALSE,"Лист4"}</definedName>
    <definedName name="івап" localSheetId="8" hidden="1">{#N/A,#N/A,FALSE,"Лист4"}</definedName>
    <definedName name="івап" hidden="1">{#N/A,#N/A,FALSE,"Лист4"}</definedName>
    <definedName name="івпа" localSheetId="11" hidden="1">{#N/A,#N/A,FALSE,"Лист4"}</definedName>
    <definedName name="івпа" localSheetId="5" hidden="1">{#N/A,#N/A,FALSE,"Лист4"}</definedName>
    <definedName name="івпа" localSheetId="8" hidden="1">{#N/A,#N/A,FALSE,"Лист4"}</definedName>
    <definedName name="івпа" hidden="1">{#N/A,#N/A,FALSE,"Лист4"}</definedName>
    <definedName name="іі" localSheetId="11" hidden="1">{#N/A,#N/A,FALSE,"Лист4"}</definedName>
    <definedName name="іі" localSheetId="5" hidden="1">{#N/A,#N/A,FALSE,"Лист4"}</definedName>
    <definedName name="іі" localSheetId="8" hidden="1">{#N/A,#N/A,FALSE,"Лист4"}</definedName>
    <definedName name="іі" hidden="1">{#N/A,#N/A,FALSE,"Лист4"}</definedName>
    <definedName name="ііі" localSheetId="11" hidden="1">{#N/A,#N/A,FALSE,"Лист4"}</definedName>
    <definedName name="ііі" localSheetId="5" hidden="1">{#N/A,#N/A,FALSE,"Лист4"}</definedName>
    <definedName name="ііі" localSheetId="8" hidden="1">{#N/A,#N/A,FALSE,"Лист4"}</definedName>
    <definedName name="ііі" hidden="1">{#N/A,#N/A,FALSE,"Лист4"}</definedName>
    <definedName name="іііі" localSheetId="11" hidden="1">{#N/A,#N/A,FALSE,"Лист4"}</definedName>
    <definedName name="іііі" localSheetId="5" hidden="1">{#N/A,#N/A,FALSE,"Лист4"}</definedName>
    <definedName name="іііі" localSheetId="8" hidden="1">{#N/A,#N/A,FALSE,"Лист4"}</definedName>
    <definedName name="іііі" hidden="1">{#N/A,#N/A,FALSE,"Лист4"}</definedName>
    <definedName name="ін" localSheetId="11" hidden="1">{#N/A,#N/A,FALSE,"Лист4"}</definedName>
    <definedName name="ін" localSheetId="5" hidden="1">{#N/A,#N/A,FALSE,"Лист4"}</definedName>
    <definedName name="ін" localSheetId="8" hidden="1">{#N/A,#N/A,FALSE,"Лист4"}</definedName>
    <definedName name="ін" hidden="1">{#N/A,#N/A,FALSE,"Лист4"}</definedName>
    <definedName name="інші" localSheetId="11" hidden="1">{#N/A,#N/A,FALSE,"Лист4"}</definedName>
    <definedName name="інші" localSheetId="5" hidden="1">{#N/A,#N/A,FALSE,"Лист4"}</definedName>
    <definedName name="інші" localSheetId="8" hidden="1">{#N/A,#N/A,FALSE,"Лист4"}</definedName>
    <definedName name="інші" hidden="1">{#N/A,#N/A,FALSE,"Лист4"}</definedName>
    <definedName name="іук" localSheetId="11" hidden="1">{#N/A,#N/A,FALSE,"Лист4"}</definedName>
    <definedName name="іук" localSheetId="5" hidden="1">{#N/A,#N/A,FALSE,"Лист4"}</definedName>
    <definedName name="іук" localSheetId="8" hidden="1">{#N/A,#N/A,FALSE,"Лист4"}</definedName>
    <definedName name="іук" hidden="1">{#N/A,#N/A,FALSE,"Лист4"}</definedName>
    <definedName name="їжд" localSheetId="11" hidden="1">{#N/A,#N/A,FALSE,"Лист4"}</definedName>
    <definedName name="їжд" localSheetId="5" hidden="1">{#N/A,#N/A,FALSE,"Лист4"}</definedName>
    <definedName name="їжд" localSheetId="8" hidden="1">{#N/A,#N/A,FALSE,"Лист4"}</definedName>
    <definedName name="їжд" hidden="1">{#N/A,#N/A,FALSE,"Лист4"}</definedName>
    <definedName name="ййй" localSheetId="11" hidden="1">{#N/A,#N/A,FALSE,"Лист4"}</definedName>
    <definedName name="ййй" localSheetId="5" hidden="1">{#N/A,#N/A,FALSE,"Лист4"}</definedName>
    <definedName name="ййй" localSheetId="8" hidden="1">{#N/A,#N/A,FALSE,"Лист4"}</definedName>
    <definedName name="ййй" hidden="1">{#N/A,#N/A,FALSE,"Лист4"}</definedName>
    <definedName name="йййй" localSheetId="11" hidden="1">{#N/A,#N/A,FALSE,"Лист4"}</definedName>
    <definedName name="йййй" localSheetId="5" hidden="1">{#N/A,#N/A,FALSE,"Лист4"}</definedName>
    <definedName name="йййй" localSheetId="8" hidden="1">{#N/A,#N/A,FALSE,"Лист4"}</definedName>
    <definedName name="йййй" hidden="1">{#N/A,#N/A,FALSE,"Лист4"}</definedName>
    <definedName name="кгккг" localSheetId="11" hidden="1">{#N/A,#N/A,FALSE,"Лист4"}</definedName>
    <definedName name="кгккг" localSheetId="5" hidden="1">{#N/A,#N/A,FALSE,"Лист4"}</definedName>
    <definedName name="кгккг" localSheetId="8" hidden="1">{#N/A,#N/A,FALSE,"Лист4"}</definedName>
    <definedName name="кгккг" hidden="1">{#N/A,#N/A,FALSE,"Лист4"}</definedName>
    <definedName name="кгкккк" localSheetId="11" hidden="1">{#N/A,#N/A,FALSE,"Лист4"}</definedName>
    <definedName name="кгкккк" localSheetId="5" hidden="1">{#N/A,#N/A,FALSE,"Лист4"}</definedName>
    <definedName name="кгкккк" localSheetId="8" hidden="1">{#N/A,#N/A,FALSE,"Лист4"}</definedName>
    <definedName name="кгкккк" hidden="1">{#N/A,#N/A,FALSE,"Лист4"}</definedName>
    <definedName name="кеуц" localSheetId="11" hidden="1">{#N/A,#N/A,FALSE,"Лист4"}</definedName>
    <definedName name="кеуц" localSheetId="5" hidden="1">{#N/A,#N/A,FALSE,"Лист4"}</definedName>
    <definedName name="кеуц" localSheetId="8" hidden="1">{#N/A,#N/A,FALSE,"Лист4"}</definedName>
    <definedName name="кеуц" hidden="1">{#N/A,#N/A,FALSE,"Лист4"}</definedName>
    <definedName name="кк" localSheetId="11" hidden="1">{#N/A,#N/A,FALSE,"Лист4"}</definedName>
    <definedName name="кк" localSheetId="5" hidden="1">{#N/A,#N/A,FALSE,"Лист4"}</definedName>
    <definedName name="кк" localSheetId="8" hidden="1">{#N/A,#N/A,FALSE,"Лист4"}</definedName>
    <definedName name="кк" hidden="1">{#N/A,#N/A,FALSE,"Лист4"}</definedName>
    <definedName name="ккгкг" localSheetId="11" hidden="1">{#N/A,#N/A,FALSE,"Лист4"}</definedName>
    <definedName name="ккгкг" localSheetId="5" hidden="1">{#N/A,#N/A,FALSE,"Лист4"}</definedName>
    <definedName name="ккгкг" localSheetId="8" hidden="1">{#N/A,#N/A,FALSE,"Лист4"}</definedName>
    <definedName name="ккгкг" hidden="1">{#N/A,#N/A,FALSE,"Лист4"}</definedName>
    <definedName name="ккк" localSheetId="11" hidden="1">{#N/A,#N/A,FALSE,"Лист4"}</definedName>
    <definedName name="ккк" localSheetId="5" hidden="1">{#N/A,#N/A,FALSE,"Лист4"}</definedName>
    <definedName name="ккк" localSheetId="8" hidden="1">{#N/A,#N/A,FALSE,"Лист4"}</definedName>
    <definedName name="ккк" hidden="1">{#N/A,#N/A,FALSE,"Лист4"}</definedName>
    <definedName name="кккну" localSheetId="11" hidden="1">{#N/A,#N/A,FALSE,"Лист4"}</definedName>
    <definedName name="кккну" localSheetId="5" hidden="1">{#N/A,#N/A,FALSE,"Лист4"}</definedName>
    <definedName name="кккну" localSheetId="8" hidden="1">{#N/A,#N/A,FALSE,"Лист4"}</definedName>
    <definedName name="кккну" hidden="1">{#N/A,#N/A,FALSE,"Лист4"}</definedName>
    <definedName name="кккокк" localSheetId="11" hidden="1">{#N/A,#N/A,FALSE,"Лист4"}</definedName>
    <definedName name="кккокк" localSheetId="5" hidden="1">{#N/A,#N/A,FALSE,"Лист4"}</definedName>
    <definedName name="кккокк" localSheetId="8" hidden="1">{#N/A,#N/A,FALSE,"Лист4"}</definedName>
    <definedName name="кккокк" hidden="1">{#N/A,#N/A,FALSE,"Лист4"}</definedName>
    <definedName name="комунальне" localSheetId="11" hidden="1">{#N/A,#N/A,FALSE,"Лист4"}</definedName>
    <definedName name="комунальне" localSheetId="5" hidden="1">{#N/A,#N/A,FALSE,"Лист4"}</definedName>
    <definedName name="комунальне" localSheetId="8" hidden="1">{#N/A,#N/A,FALSE,"Лист4"}</definedName>
    <definedName name="комунальне" hidden="1">{#N/A,#N/A,FALSE,"Лист4"}</definedName>
    <definedName name="кот" localSheetId="11" hidden="1">{#N/A,#N/A,FALSE,"Лист4"}</definedName>
    <definedName name="кот" localSheetId="5" hidden="1">{#N/A,#N/A,FALSE,"Лист4"}</definedName>
    <definedName name="кот" localSheetId="8" hidden="1">{#N/A,#N/A,FALSE,"Лист4"}</definedName>
    <definedName name="кот" hidden="1">{#N/A,#N/A,FALSE,"Лист4"}</definedName>
    <definedName name="кр" localSheetId="11" hidden="1">{#N/A,#N/A,FALSE,"Лист4"}</definedName>
    <definedName name="кр" localSheetId="5" hidden="1">{#N/A,#N/A,FALSE,"Лист4"}</definedName>
    <definedName name="кр" localSheetId="8" hidden="1">{#N/A,#N/A,FALSE,"Лист4"}</definedName>
    <definedName name="кр" hidden="1">{#N/A,#N/A,FALSE,"Лист4"}</definedName>
    <definedName name="культура" localSheetId="11" hidden="1">{#N/A,#N/A,FALSE,"Лист4"}</definedName>
    <definedName name="культура" localSheetId="5" hidden="1">{#N/A,#N/A,FALSE,"Лист4"}</definedName>
    <definedName name="культура" localSheetId="8" hidden="1">{#N/A,#N/A,FALSE,"Лист4"}</definedName>
    <definedName name="культура" hidden="1">{#N/A,#N/A,FALSE,"Лист4"}</definedName>
    <definedName name="л" localSheetId="11" hidden="1">{#N/A,#N/A,FALSE,"Лист4"}</definedName>
    <definedName name="л" localSheetId="5" hidden="1">{#N/A,#N/A,FALSE,"Лист4"}</definedName>
    <definedName name="л" localSheetId="8" hidden="1">{#N/A,#N/A,FALSE,"Лист4"}</definedName>
    <definedName name="л" hidden="1">{#N/A,#N/A,FALSE,"Лист4"}</definedName>
    <definedName name="лд" localSheetId="11" hidden="1">{#N/A,#N/A,FALSE,"Лист4"}</definedName>
    <definedName name="лд" localSheetId="5" hidden="1">{#N/A,#N/A,FALSE,"Лист4"}</definedName>
    <definedName name="лд" localSheetId="8" hidden="1">{#N/A,#N/A,FALSE,"Лист4"}</definedName>
    <definedName name="лд" hidden="1">{#N/A,#N/A,FALSE,"Лист4"}</definedName>
    <definedName name="лл" localSheetId="11" hidden="1">{#N/A,#N/A,FALSE,"Лист4"}</definedName>
    <definedName name="лл" localSheetId="5" hidden="1">{#N/A,#N/A,FALSE,"Лист4"}</definedName>
    <definedName name="лл" localSheetId="8" hidden="1">{#N/A,#N/A,FALSE,"Лист4"}</definedName>
    <definedName name="лл" hidden="1">{#N/A,#N/A,FALSE,"Лист4"}</definedName>
    <definedName name="ллл" localSheetId="11" hidden="1">{#N/A,#N/A,FALSE,"Лист4"}</definedName>
    <definedName name="ллл" localSheetId="5" hidden="1">{#N/A,#N/A,FALSE,"Лист4"}</definedName>
    <definedName name="ллл" localSheetId="8" hidden="1">{#N/A,#N/A,FALSE,"Лист4"}</definedName>
    <definedName name="ллл" hidden="1">{#N/A,#N/A,FALSE,"Лист4"}</definedName>
    <definedName name="лнпллпл" localSheetId="11" hidden="1">{#N/A,#N/A,FALSE,"Лист4"}</definedName>
    <definedName name="лнпллпл" localSheetId="5" hidden="1">{#N/A,#N/A,FALSE,"Лист4"}</definedName>
    <definedName name="лнпллпл" localSheetId="8" hidden="1">{#N/A,#N/A,FALSE,"Лист4"}</definedName>
    <definedName name="лнпллпл" hidden="1">{#N/A,#N/A,FALSE,"Лист4"}</definedName>
    <definedName name="мак" localSheetId="11" hidden="1">{#N/A,#N/A,FALSE,"Лист4"}</definedName>
    <definedName name="мак" localSheetId="5" hidden="1">{#N/A,#N/A,FALSE,"Лист4"}</definedName>
    <definedName name="мак" localSheetId="8" hidden="1">{#N/A,#N/A,FALSE,"Лист4"}</definedName>
    <definedName name="мак" hidden="1">{#N/A,#N/A,FALSE,"Лист4"}</definedName>
    <definedName name="мм" localSheetId="11" hidden="1">{#N/A,#N/A,FALSE,"Лист4"}</definedName>
    <definedName name="мм" localSheetId="5" hidden="1">{#N/A,#N/A,FALSE,"Лист4"}</definedName>
    <definedName name="мм" localSheetId="8" hidden="1">{#N/A,#N/A,FALSE,"Лист4"}</definedName>
    <definedName name="мм" hidden="1">{#N/A,#N/A,FALSE,"Лист4"}</definedName>
    <definedName name="мпе" localSheetId="11" hidden="1">{#N/A,#N/A,FALSE,"Лист4"}</definedName>
    <definedName name="мпе" localSheetId="5" hidden="1">{#N/A,#N/A,FALSE,"Лист4"}</definedName>
    <definedName name="мпе" localSheetId="8" hidden="1">{#N/A,#N/A,FALSE,"Лист4"}</definedName>
    <definedName name="мпе" hidden="1">{#N/A,#N/A,FALSE,"Лист4"}</definedName>
    <definedName name="нгнгш" localSheetId="11" hidden="1">{#N/A,#N/A,FALSE,"Лист4"}</definedName>
    <definedName name="нгнгш" localSheetId="5" hidden="1">{#N/A,#N/A,FALSE,"Лист4"}</definedName>
    <definedName name="нгнгш" localSheetId="8" hidden="1">{#N/A,#N/A,FALSE,"Лист4"}</definedName>
    <definedName name="нгнгш" hidden="1">{#N/A,#N/A,FALSE,"Лист4"}</definedName>
    <definedName name="ннггг" localSheetId="11" hidden="1">{#N/A,#N/A,FALSE,"Лист4"}</definedName>
    <definedName name="ннггг" localSheetId="5" hidden="1">{#N/A,#N/A,FALSE,"Лист4"}</definedName>
    <definedName name="ннггг" localSheetId="8" hidden="1">{#N/A,#N/A,FALSE,"Лист4"}</definedName>
    <definedName name="ннггг" hidden="1">{#N/A,#N/A,FALSE,"Лист4"}</definedName>
    <definedName name="ннн" localSheetId="11" hidden="1">{#N/A,#N/A,FALSE,"Лист4"}</definedName>
    <definedName name="ннн" localSheetId="5" hidden="1">{#N/A,#N/A,FALSE,"Лист4"}</definedName>
    <definedName name="ннн" localSheetId="8" hidden="1">{#N/A,#N/A,FALSE,"Лист4"}</definedName>
    <definedName name="ннн" hidden="1">{#N/A,#N/A,FALSE,"Лист4"}</definedName>
    <definedName name="ннннг" localSheetId="11" hidden="1">{#N/A,#N/A,FALSE,"Лист4"}</definedName>
    <definedName name="ннннг" localSheetId="5" hidden="1">{#N/A,#N/A,FALSE,"Лист4"}</definedName>
    <definedName name="ннннг" localSheetId="8" hidden="1">{#N/A,#N/A,FALSE,"Лист4"}</definedName>
    <definedName name="ннннг" hidden="1">{#N/A,#N/A,FALSE,"Лист4"}</definedName>
    <definedName name="нннннннн" localSheetId="11" hidden="1">{#N/A,#N/A,FALSE,"Лист4"}</definedName>
    <definedName name="нннннннн" localSheetId="5" hidden="1">{#N/A,#N/A,FALSE,"Лист4"}</definedName>
    <definedName name="нннннннн" localSheetId="8" hidden="1">{#N/A,#N/A,FALSE,"Лист4"}</definedName>
    <definedName name="нннннннн" hidden="1">{#N/A,#N/A,FALSE,"Лист4"}</definedName>
    <definedName name="ннншенгке" localSheetId="11" hidden="1">{#N/A,#N/A,FALSE,"Лист4"}</definedName>
    <definedName name="ннншенгке" localSheetId="5" hidden="1">{#N/A,#N/A,FALSE,"Лист4"}</definedName>
    <definedName name="ннншенгке" localSheetId="8" hidden="1">{#N/A,#N/A,FALSE,"Лист4"}</definedName>
    <definedName name="ннншенгке" hidden="1">{#N/A,#N/A,FALSE,"Лист4"}</definedName>
    <definedName name="нншекк" localSheetId="11" hidden="1">{#N/A,#N/A,FALSE,"Лист4"}</definedName>
    <definedName name="нншекк" localSheetId="5" hidden="1">{#N/A,#N/A,FALSE,"Лист4"}</definedName>
    <definedName name="нншекк" localSheetId="8" hidden="1">{#N/A,#N/A,FALSE,"Лист4"}</definedName>
    <definedName name="нншекк" hidden="1">{#N/A,#N/A,FALSE,"Лист4"}</definedName>
    <definedName name="оггне" localSheetId="11" hidden="1">{#N/A,#N/A,FALSE,"Лист4"}</definedName>
    <definedName name="оггне" localSheetId="5" hidden="1">{#N/A,#N/A,FALSE,"Лист4"}</definedName>
    <definedName name="оггне" localSheetId="8" hidden="1">{#N/A,#N/A,FALSE,"Лист4"}</definedName>
    <definedName name="оггне" hidden="1">{#N/A,#N/A,FALSE,"Лист4"}</definedName>
    <definedName name="оллд" localSheetId="11" hidden="1">{#N/A,#N/A,FALSE,"Лист4"}</definedName>
    <definedName name="оллд" localSheetId="5" hidden="1">{#N/A,#N/A,FALSE,"Лист4"}</definedName>
    <definedName name="оллд" localSheetId="8" hidden="1">{#N/A,#N/A,FALSE,"Лист4"}</definedName>
    <definedName name="оллд" hidden="1">{#N/A,#N/A,FALSE,"Лист4"}</definedName>
    <definedName name="олол" localSheetId="11" hidden="1">{#N/A,#N/A,FALSE,"Лист4"}</definedName>
    <definedName name="олол" localSheetId="5" hidden="1">{#N/A,#N/A,FALSE,"Лист4"}</definedName>
    <definedName name="олол" localSheetId="8" hidden="1">{#N/A,#N/A,FALSE,"Лист4"}</definedName>
    <definedName name="олол" hidden="1">{#N/A,#N/A,FALSE,"Лист4"}</definedName>
    <definedName name="оо" localSheetId="11" hidden="1">{#N/A,#N/A,FALSE,"Лист4"}</definedName>
    <definedName name="оо" localSheetId="5" hidden="1">{#N/A,#N/A,FALSE,"Лист4"}</definedName>
    <definedName name="оо" localSheetId="8" hidden="1">{#N/A,#N/A,FALSE,"Лист4"}</definedName>
    <definedName name="оо" hidden="1">{#N/A,#N/A,FALSE,"Лист4"}</definedName>
    <definedName name="ооо" localSheetId="11" hidden="1">{#N/A,#N/A,FALSE,"Лист4"}</definedName>
    <definedName name="ооо" localSheetId="5" hidden="1">{#N/A,#N/A,FALSE,"Лист4"}</definedName>
    <definedName name="ооо" localSheetId="8" hidden="1">{#N/A,#N/A,FALSE,"Лист4"}</definedName>
    <definedName name="ооо" hidden="1">{#N/A,#N/A,FALSE,"Лист4"}</definedName>
    <definedName name="орнг" localSheetId="11" hidden="1">{#N/A,#N/A,FALSE,"Лист4"}</definedName>
    <definedName name="орнг" localSheetId="5" hidden="1">{#N/A,#N/A,FALSE,"Лист4"}</definedName>
    <definedName name="орнг" localSheetId="8" hidden="1">{#N/A,#N/A,FALSE,"Лист4"}</definedName>
    <definedName name="орнг" hidden="1">{#N/A,#N/A,FALSE,"Лист4"}</definedName>
    <definedName name="освіта" localSheetId="11" hidden="1">{#N/A,#N/A,FALSE,"Лист4"}</definedName>
    <definedName name="освіта" localSheetId="5" hidden="1">{#N/A,#N/A,FALSE,"Лист4"}</definedName>
    <definedName name="освіта" localSheetId="8" hidden="1">{#N/A,#N/A,FALSE,"Лист4"}</definedName>
    <definedName name="освіта" hidden="1">{#N/A,#N/A,FALSE,"Лист4"}</definedName>
    <definedName name="ох" localSheetId="11" hidden="1">{#N/A,#N/A,FALSE,"Лист4"}</definedName>
    <definedName name="ох" localSheetId="5" hidden="1">{#N/A,#N/A,FALSE,"Лист4"}</definedName>
    <definedName name="ох" localSheetId="8" hidden="1">{#N/A,#N/A,FALSE,"Лист4"}</definedName>
    <definedName name="ох" hidden="1">{#N/A,#N/A,FALSE,"Лист4"}</definedName>
    <definedName name="охорона" localSheetId="11" hidden="1">{#N/A,#N/A,FALSE,"Лист4"}</definedName>
    <definedName name="охорона" localSheetId="5" hidden="1">{#N/A,#N/A,FALSE,"Лист4"}</definedName>
    <definedName name="охорона" localSheetId="8" hidden="1">{#N/A,#N/A,FALSE,"Лист4"}</definedName>
    <definedName name="охорона" hidden="1">{#N/A,#N/A,FALSE,"Лист4"}</definedName>
    <definedName name="плеккккг" localSheetId="11" hidden="1">{#N/A,#N/A,FALSE,"Лист4"}</definedName>
    <definedName name="плеккккг" localSheetId="5" hidden="1">{#N/A,#N/A,FALSE,"Лист4"}</definedName>
    <definedName name="плеккккг" localSheetId="8" hidden="1">{#N/A,#N/A,FALSE,"Лист4"}</definedName>
    <definedName name="плеккккг" hidden="1">{#N/A,#N/A,FALSE,"Лист4"}</definedName>
    <definedName name="пллеелш" localSheetId="11" hidden="1">{#N/A,#N/A,FALSE,"Лист4"}</definedName>
    <definedName name="пллеелш" localSheetId="5" hidden="1">{#N/A,#N/A,FALSE,"Лист4"}</definedName>
    <definedName name="пллеелш" localSheetId="8" hidden="1">{#N/A,#N/A,FALSE,"Лист4"}</definedName>
    <definedName name="пллеелш" hidden="1">{#N/A,#N/A,FALSE,"Лист4"}</definedName>
    <definedName name="попле" localSheetId="11" hidden="1">{#N/A,#N/A,FALSE,"Лист4"}</definedName>
    <definedName name="попле" localSheetId="5" hidden="1">{#N/A,#N/A,FALSE,"Лист4"}</definedName>
    <definedName name="попле" localSheetId="8" hidden="1">{#N/A,#N/A,FALSE,"Лист4"}</definedName>
    <definedName name="попле" hidden="1">{#N/A,#N/A,FALSE,"Лист4"}</definedName>
    <definedName name="пот" localSheetId="11" hidden="1">{#N/A,#N/A,FALSE,"Лист4"}</definedName>
    <definedName name="пот" localSheetId="5" hidden="1">{#N/A,#N/A,FALSE,"Лист4"}</definedName>
    <definedName name="пот" localSheetId="8" hidden="1">{#N/A,#N/A,FALSE,"Лист4"}</definedName>
    <definedName name="пот" hidden="1">{#N/A,#N/A,FALSE,"Лист4"}</definedName>
    <definedName name="пп" localSheetId="11" hidden="1">{#N/A,#N/A,FALSE,"Лист4"}</definedName>
    <definedName name="пп" localSheetId="5" hidden="1">{#N/A,#N/A,FALSE,"Лист4"}</definedName>
    <definedName name="пп" localSheetId="8" hidden="1">{#N/A,#N/A,FALSE,"Лист4"}</definedName>
    <definedName name="пп" hidden="1">{#N/A,#N/A,FALSE,"Лист4"}</definedName>
    <definedName name="ппше" localSheetId="11" hidden="1">{#N/A,#N/A,FALSE,"Лист4"}</definedName>
    <definedName name="ппше" localSheetId="5" hidden="1">{#N/A,#N/A,FALSE,"Лист4"}</definedName>
    <definedName name="ппше" localSheetId="8" hidden="1">{#N/A,#N/A,FALSE,"Лист4"}</definedName>
    <definedName name="ппше" hidden="1">{#N/A,#N/A,FALSE,"Лист4"}</definedName>
    <definedName name="про" localSheetId="11" hidden="1">{#N/A,#N/A,FALSE,"Лист4"}</definedName>
    <definedName name="про" localSheetId="5" hidden="1">{#N/A,#N/A,FALSE,"Лист4"}</definedName>
    <definedName name="про" localSheetId="8" hidden="1">{#N/A,#N/A,FALSE,"Лист4"}</definedName>
    <definedName name="про" hidden="1">{#N/A,#N/A,FALSE,"Лист4"}</definedName>
    <definedName name="прое" localSheetId="11" hidden="1">{#N/A,#N/A,FALSE,"Лист4"}</definedName>
    <definedName name="прое" localSheetId="5" hidden="1">{#N/A,#N/A,FALSE,"Лист4"}</definedName>
    <definedName name="прое" localSheetId="8" hidden="1">{#N/A,#N/A,FALSE,"Лист4"}</definedName>
    <definedName name="прое" hidden="1">{#N/A,#N/A,FALSE,"Лист4"}</definedName>
    <definedName name="прои" localSheetId="11" hidden="1">{#N/A,#N/A,FALSE,"Лист4"}</definedName>
    <definedName name="прои" localSheetId="5" hidden="1">{#N/A,#N/A,FALSE,"Лист4"}</definedName>
    <definedName name="прои" localSheetId="8" hidden="1">{#N/A,#N/A,FALSE,"Лист4"}</definedName>
    <definedName name="прои" hidden="1">{#N/A,#N/A,FALSE,"Лист4"}</definedName>
    <definedName name="рор" localSheetId="11" hidden="1">{#N/A,#N/A,FALSE,"Лист4"}</definedName>
    <definedName name="рор" localSheetId="5" hidden="1">{#N/A,#N/A,FALSE,"Лист4"}</definedName>
    <definedName name="рор" localSheetId="8" hidden="1">{#N/A,#N/A,FALSE,"Лист4"}</definedName>
    <definedName name="рор" hidden="1">{#N/A,#N/A,FALSE,"Лист4"}</definedName>
    <definedName name="роро" localSheetId="11" hidden="1">{#N/A,#N/A,FALSE,"Лист4"}</definedName>
    <definedName name="роро" localSheetId="5" hidden="1">{#N/A,#N/A,FALSE,"Лист4"}</definedName>
    <definedName name="роро" localSheetId="8" hidden="1">{#N/A,#N/A,FALSE,"Лист4"}</definedName>
    <definedName name="роро" hidden="1">{#N/A,#N/A,FALSE,"Лист4"}</definedName>
    <definedName name="рррр" localSheetId="11" hidden="1">{#N/A,#N/A,FALSE,"Лист4"}</definedName>
    <definedName name="рррр" localSheetId="5" hidden="1">{#N/A,#N/A,FALSE,"Лист4"}</definedName>
    <definedName name="рррр" localSheetId="8" hidden="1">{#N/A,#N/A,FALSE,"Лист4"}</definedName>
    <definedName name="рррр" hidden="1">{#N/A,#N/A,FALSE,"Лист4"}</definedName>
    <definedName name="сми" localSheetId="11" hidden="1">{#N/A,#N/A,FALSE,"Лист4"}</definedName>
    <definedName name="сми" localSheetId="5" hidden="1">{#N/A,#N/A,FALSE,"Лист4"}</definedName>
    <definedName name="сми" localSheetId="8" hidden="1">{#N/A,#N/A,FALSE,"Лист4"}</definedName>
    <definedName name="сми" hidden="1">{#N/A,#N/A,FALSE,"Лист4"}</definedName>
    <definedName name="сс" localSheetId="11" hidden="1">{#N/A,#N/A,FALSE,"Лист4"}</definedName>
    <definedName name="сс" localSheetId="5" hidden="1">{#N/A,#N/A,FALSE,"Лист4"}</definedName>
    <definedName name="сс" localSheetId="8" hidden="1">{#N/A,#N/A,FALSE,"Лист4"}</definedName>
    <definedName name="сс" hidden="1">{#N/A,#N/A,FALSE,"Лист4"}</definedName>
    <definedName name="сум" localSheetId="11" hidden="1">{#N/A,#N/A,FALSE,"Лист4"}</definedName>
    <definedName name="сум" localSheetId="5" hidden="1">{#N/A,#N/A,FALSE,"Лист4"}</definedName>
    <definedName name="сум" localSheetId="8" hidden="1">{#N/A,#N/A,FALSE,"Лист4"}</definedName>
    <definedName name="сум" hidden="1">{#N/A,#N/A,FALSE,"Лист4"}</definedName>
    <definedName name="Суми" localSheetId="11" hidden="1">{#N/A,#N/A,FALSE,"Лист4"}</definedName>
    <definedName name="Суми" localSheetId="5" hidden="1">{#N/A,#N/A,FALSE,"Лист4"}</definedName>
    <definedName name="Суми" localSheetId="8" hidden="1">{#N/A,#N/A,FALSE,"Лист4"}</definedName>
    <definedName name="Суми" hidden="1">{#N/A,#N/A,FALSE,"Лист4"}</definedName>
    <definedName name="счу" localSheetId="11" hidden="1">{#N/A,#N/A,FALSE,"Лист4"}</definedName>
    <definedName name="счу" localSheetId="5" hidden="1">{#N/A,#N/A,FALSE,"Лист4"}</definedName>
    <definedName name="счу" localSheetId="8" hidden="1">{#N/A,#N/A,FALSE,"Лист4"}</definedName>
    <definedName name="счу" hidden="1">{#N/A,#N/A,FALSE,"Лист4"}</definedName>
    <definedName name="счя" localSheetId="11" hidden="1">{#N/A,#N/A,FALSE,"Лист4"}</definedName>
    <definedName name="счя" localSheetId="5" hidden="1">{#N/A,#N/A,FALSE,"Лист4"}</definedName>
    <definedName name="счя" localSheetId="8" hidden="1">{#N/A,#N/A,FALSE,"Лист4"}</definedName>
    <definedName name="счя" hidden="1">{#N/A,#N/A,FALSE,"Лист4"}</definedName>
    <definedName name="тогн" localSheetId="11" hidden="1">{#N/A,#N/A,FALSE,"Лист4"}</definedName>
    <definedName name="тогн" localSheetId="5" hidden="1">{#N/A,#N/A,FALSE,"Лист4"}</definedName>
    <definedName name="тогн" localSheetId="8" hidden="1">{#N/A,#N/A,FALSE,"Лист4"}</definedName>
    <definedName name="тогн" hidden="1">{#N/A,#N/A,FALSE,"Лист4"}</definedName>
    <definedName name="трн" localSheetId="11" hidden="1">{#N/A,#N/A,FALSE,"Лист4"}</definedName>
    <definedName name="трн" localSheetId="5" hidden="1">{#N/A,#N/A,FALSE,"Лист4"}</definedName>
    <definedName name="трн" localSheetId="8" hidden="1">{#N/A,#N/A,FALSE,"Лист4"}</definedName>
    <definedName name="трн" hidden="1">{#N/A,#N/A,FALSE,"Лист4"}</definedName>
    <definedName name="ттт" localSheetId="11" hidden="1">{#N/A,#N/A,FALSE,"Лист4"}</definedName>
    <definedName name="ттт" localSheetId="5" hidden="1">{#N/A,#N/A,FALSE,"Лист4"}</definedName>
    <definedName name="ттт" localSheetId="8" hidden="1">{#N/A,#N/A,FALSE,"Лист4"}</definedName>
    <definedName name="ттт" hidden="1">{#N/A,#N/A,FALSE,"Лист4"}</definedName>
    <definedName name="ть" localSheetId="11" hidden="1">{#N/A,#N/A,FALSE,"Лист4"}</definedName>
    <definedName name="ть" localSheetId="5" hidden="1">{#N/A,#N/A,FALSE,"Лист4"}</definedName>
    <definedName name="ть" localSheetId="8" hidden="1">{#N/A,#N/A,FALSE,"Лист4"}</definedName>
    <definedName name="ть" hidden="1">{#N/A,#N/A,FALSE,"Лист4"}</definedName>
    <definedName name="уа" localSheetId="11" hidden="1">{#N/A,#N/A,FALSE,"Лист4"}</definedName>
    <definedName name="уа" localSheetId="5" hidden="1">{#N/A,#N/A,FALSE,"Лист4"}</definedName>
    <definedName name="уа" localSheetId="8" hidden="1">{#N/A,#N/A,FALSE,"Лист4"}</definedName>
    <definedName name="уа" hidden="1">{#N/A,#N/A,FALSE,"Лист4"}</definedName>
    <definedName name="увке" localSheetId="11" hidden="1">{#N/A,#N/A,FALSE,"Лист4"}</definedName>
    <definedName name="увке" localSheetId="5" hidden="1">{#N/A,#N/A,FALSE,"Лист4"}</definedName>
    <definedName name="увке" localSheetId="8" hidden="1">{#N/A,#N/A,FALSE,"Лист4"}</definedName>
    <definedName name="увке" hidden="1">{#N/A,#N/A,FALSE,"Лист4"}</definedName>
    <definedName name="уеунукнун" localSheetId="11" hidden="1">{#N/A,#N/A,FALSE,"Лист4"}</definedName>
    <definedName name="уеунукнун" localSheetId="5" hidden="1">{#N/A,#N/A,FALSE,"Лист4"}</definedName>
    <definedName name="уеунукнун" localSheetId="8" hidden="1">{#N/A,#N/A,FALSE,"Лист4"}</definedName>
    <definedName name="уеунукнун" hidden="1">{#N/A,#N/A,FALSE,"Лист4"}</definedName>
    <definedName name="уке" localSheetId="11" hidden="1">{#N/A,#N/A,FALSE,"Лист4"}</definedName>
    <definedName name="уке" localSheetId="5" hidden="1">{#N/A,#N/A,FALSE,"Лист4"}</definedName>
    <definedName name="уке" localSheetId="8" hidden="1">{#N/A,#N/A,FALSE,"Лист4"}</definedName>
    <definedName name="уке" hidden="1">{#N/A,#N/A,FALSE,"Лист4"}</definedName>
    <definedName name="укй" localSheetId="11" hidden="1">{#N/A,#N/A,FALSE,"Лист4"}</definedName>
    <definedName name="укй" localSheetId="5" hidden="1">{#N/A,#N/A,FALSE,"Лист4"}</definedName>
    <definedName name="укй" localSheetId="8" hidden="1">{#N/A,#N/A,FALSE,"Лист4"}</definedName>
    <definedName name="укй" hidden="1">{#N/A,#N/A,FALSE,"Лист4"}</definedName>
    <definedName name="укунн" localSheetId="11" hidden="1">{#N/A,#N/A,FALSE,"Лист4"}</definedName>
    <definedName name="укунн" localSheetId="5" hidden="1">{#N/A,#N/A,FALSE,"Лист4"}</definedName>
    <definedName name="укунн" localSheetId="8" hidden="1">{#N/A,#N/A,FALSE,"Лист4"}</definedName>
    <definedName name="укунн" hidden="1">{#N/A,#N/A,FALSE,"Лист4"}</definedName>
    <definedName name="унунен" localSheetId="11" hidden="1">{#N/A,#N/A,FALSE,"Лист4"}</definedName>
    <definedName name="унунен" localSheetId="5" hidden="1">{#N/A,#N/A,FALSE,"Лист4"}</definedName>
    <definedName name="унунен" localSheetId="8" hidden="1">{#N/A,#N/A,FALSE,"Лист4"}</definedName>
    <definedName name="унунен" hidden="1">{#N/A,#N/A,FALSE,"Лист4"}</definedName>
    <definedName name="унунун" localSheetId="11" hidden="1">{#N/A,#N/A,FALSE,"Лист4"}</definedName>
    <definedName name="унунун" localSheetId="5" hidden="1">{#N/A,#N/A,FALSE,"Лист4"}</definedName>
    <definedName name="унунун" localSheetId="8" hidden="1">{#N/A,#N/A,FALSE,"Лист4"}</definedName>
    <definedName name="унунун" hidden="1">{#N/A,#N/A,FALSE,"Лист4"}</definedName>
    <definedName name="унуу" localSheetId="11" hidden="1">{#N/A,#N/A,FALSE,"Лист4"}</definedName>
    <definedName name="унуу" localSheetId="5" hidden="1">{#N/A,#N/A,FALSE,"Лист4"}</definedName>
    <definedName name="унуу" localSheetId="8" hidden="1">{#N/A,#N/A,FALSE,"Лист4"}</definedName>
    <definedName name="унуу" hidden="1">{#N/A,#N/A,FALSE,"Лист4"}</definedName>
    <definedName name="унуун" localSheetId="11" hidden="1">{#N/A,#N/A,FALSE,"Лист4"}</definedName>
    <definedName name="унуун" localSheetId="5" hidden="1">{#N/A,#N/A,FALSE,"Лист4"}</definedName>
    <definedName name="унуун" localSheetId="8" hidden="1">{#N/A,#N/A,FALSE,"Лист4"}</definedName>
    <definedName name="унуун" hidden="1">{#N/A,#N/A,FALSE,"Лист4"}</definedName>
    <definedName name="унууу" localSheetId="11" hidden="1">{#N/A,#N/A,FALSE,"Лист4"}</definedName>
    <definedName name="унууу" localSheetId="5" hidden="1">{#N/A,#N/A,FALSE,"Лист4"}</definedName>
    <definedName name="унууу" localSheetId="8" hidden="1">{#N/A,#N/A,FALSE,"Лист4"}</definedName>
    <definedName name="унууу" hidden="1">{#N/A,#N/A,FALSE,"Лист4"}</definedName>
    <definedName name="управ" localSheetId="11" hidden="1">{#N/A,#N/A,FALSE,"Лист4"}</definedName>
    <definedName name="управ" localSheetId="5" hidden="1">{#N/A,#N/A,FALSE,"Лист4"}</definedName>
    <definedName name="управ" localSheetId="8" hidden="1">{#N/A,#N/A,FALSE,"Лист4"}</definedName>
    <definedName name="управ" hidden="1">{#N/A,#N/A,FALSE,"Лист4"}</definedName>
    <definedName name="управління" localSheetId="11" hidden="1">{#N/A,#N/A,FALSE,"Лист4"}</definedName>
    <definedName name="управління" localSheetId="5" hidden="1">{#N/A,#N/A,FALSE,"Лист4"}</definedName>
    <definedName name="управління" localSheetId="8" hidden="1">{#N/A,#N/A,FALSE,"Лист4"}</definedName>
    <definedName name="управління" hidden="1">{#N/A,#N/A,FALSE,"Лист4"}</definedName>
    <definedName name="уукее" localSheetId="11" hidden="1">{#N/A,#N/A,FALSE,"Лист4"}</definedName>
    <definedName name="уукее" localSheetId="5" hidden="1">{#N/A,#N/A,FALSE,"Лист4"}</definedName>
    <definedName name="уукее" localSheetId="8" hidden="1">{#N/A,#N/A,FALSE,"Лист4"}</definedName>
    <definedName name="уукее" hidden="1">{#N/A,#N/A,FALSE,"Лист4"}</definedName>
    <definedName name="ууннну" localSheetId="11" hidden="1">{#N/A,#N/A,FALSE,"Лист4"}</definedName>
    <definedName name="ууннну" localSheetId="5" hidden="1">{#N/A,#N/A,FALSE,"Лист4"}</definedName>
    <definedName name="ууннну" localSheetId="8" hidden="1">{#N/A,#N/A,FALSE,"Лист4"}</definedName>
    <definedName name="ууннну" hidden="1">{#N/A,#N/A,FALSE,"Лист4"}</definedName>
    <definedName name="ууну" localSheetId="11" hidden="1">{#N/A,#N/A,FALSE,"Лист4"}</definedName>
    <definedName name="ууну" localSheetId="5" hidden="1">{#N/A,#N/A,FALSE,"Лист4"}</definedName>
    <definedName name="ууну" localSheetId="8" hidden="1">{#N/A,#N/A,FALSE,"Лист4"}</definedName>
    <definedName name="ууну" hidden="1">{#N/A,#N/A,FALSE,"Лист4"}</definedName>
    <definedName name="уунунг" localSheetId="11" hidden="1">{#N/A,#N/A,FALSE,"Лист4"}</definedName>
    <definedName name="уунунг" localSheetId="5" hidden="1">{#N/A,#N/A,FALSE,"Лист4"}</definedName>
    <definedName name="уунунг" localSheetId="8" hidden="1">{#N/A,#N/A,FALSE,"Лист4"}</definedName>
    <definedName name="уунунг" hidden="1">{#N/A,#N/A,FALSE,"Лист4"}</definedName>
    <definedName name="уунунууу" localSheetId="11" hidden="1">{#N/A,#N/A,FALSE,"Лист4"}</definedName>
    <definedName name="уунунууу" localSheetId="5" hidden="1">{#N/A,#N/A,FALSE,"Лист4"}</definedName>
    <definedName name="уунунууу" localSheetId="8" hidden="1">{#N/A,#N/A,FALSE,"Лист4"}</definedName>
    <definedName name="уунунууу" hidden="1">{#N/A,#N/A,FALSE,"Лист4"}</definedName>
    <definedName name="уунуурр" localSheetId="11" hidden="1">{#N/A,#N/A,FALSE,"Лист4"}</definedName>
    <definedName name="уунуурр" localSheetId="5" hidden="1">{#N/A,#N/A,FALSE,"Лист4"}</definedName>
    <definedName name="уунуурр" localSheetId="8" hidden="1">{#N/A,#N/A,FALSE,"Лист4"}</definedName>
    <definedName name="уунуурр" hidden="1">{#N/A,#N/A,FALSE,"Лист4"}</definedName>
    <definedName name="уунуууу" localSheetId="11" hidden="1">{#N/A,#N/A,FALSE,"Лист4"}</definedName>
    <definedName name="уунуууу" localSheetId="5" hidden="1">{#N/A,#N/A,FALSE,"Лист4"}</definedName>
    <definedName name="уунуууу" localSheetId="8" hidden="1">{#N/A,#N/A,FALSE,"Лист4"}</definedName>
    <definedName name="уунуууу" hidden="1">{#N/A,#N/A,FALSE,"Лист4"}</definedName>
    <definedName name="ууу" localSheetId="11" hidden="1">{#N/A,#N/A,FALSE,"Лист4"}</definedName>
    <definedName name="ууу" localSheetId="5" hidden="1">{#N/A,#N/A,FALSE,"Лист4"}</definedName>
    <definedName name="ууу" localSheetId="8" hidden="1">{#N/A,#N/A,FALSE,"Лист4"}</definedName>
    <definedName name="ууу" hidden="1">{#N/A,#N/A,FALSE,"Лист4"}</definedName>
    <definedName name="ууунну" localSheetId="11" hidden="1">{#N/A,#N/A,FALSE,"Лист4"}</definedName>
    <definedName name="ууунну" localSheetId="5" hidden="1">{#N/A,#N/A,FALSE,"Лист4"}</definedName>
    <definedName name="ууунну" localSheetId="8" hidden="1">{#N/A,#N/A,FALSE,"Лист4"}</definedName>
    <definedName name="ууунну" hidden="1">{#N/A,#N/A,FALSE,"Лист4"}</definedName>
    <definedName name="ууунууууу" localSheetId="11" hidden="1">{#N/A,#N/A,FALSE,"Лист4"}</definedName>
    <definedName name="ууунууууу" localSheetId="5" hidden="1">{#N/A,#N/A,FALSE,"Лист4"}</definedName>
    <definedName name="ууунууууу" localSheetId="8" hidden="1">{#N/A,#N/A,FALSE,"Лист4"}</definedName>
    <definedName name="ууунууууу" hidden="1">{#N/A,#N/A,FALSE,"Лист4"}</definedName>
    <definedName name="уууу" localSheetId="11" hidden="1">{#N/A,#N/A,FALSE,"Лист4"}</definedName>
    <definedName name="уууу" localSheetId="5" hidden="1">{#N/A,#N/A,FALSE,"Лист4"}</definedName>
    <definedName name="уууу" localSheetId="8" hidden="1">{#N/A,#N/A,FALSE,"Лист4"}</definedName>
    <definedName name="уууу" hidden="1">{#N/A,#N/A,FALSE,"Лист4"}</definedName>
    <definedName name="уууу32" localSheetId="11" hidden="1">{#N/A,#N/A,FALSE,"Лист4"}</definedName>
    <definedName name="уууу32" localSheetId="5" hidden="1">{#N/A,#N/A,FALSE,"Лист4"}</definedName>
    <definedName name="уууу32" localSheetId="8" hidden="1">{#N/A,#N/A,FALSE,"Лист4"}</definedName>
    <definedName name="уууу32" hidden="1">{#N/A,#N/A,FALSE,"Лист4"}</definedName>
    <definedName name="уууун" localSheetId="11" hidden="1">{#N/A,#N/A,FALSE,"Лист4"}</definedName>
    <definedName name="уууун" localSheetId="5" hidden="1">{#N/A,#N/A,FALSE,"Лист4"}</definedName>
    <definedName name="уууун" localSheetId="8" hidden="1">{#N/A,#N/A,FALSE,"Лист4"}</definedName>
    <definedName name="уууун" hidden="1">{#N/A,#N/A,FALSE,"Лист4"}</definedName>
    <definedName name="фф" localSheetId="11" hidden="1">{#N/A,#N/A,FALSE,"Лист4"}</definedName>
    <definedName name="фф" localSheetId="5" hidden="1">{#N/A,#N/A,FALSE,"Лист4"}</definedName>
    <definedName name="фф" localSheetId="8" hidden="1">{#N/A,#N/A,FALSE,"Лист4"}</definedName>
    <definedName name="фф" hidden="1">{#N/A,#N/A,FALSE,"Лист4"}</definedName>
    <definedName name="ффф" localSheetId="11" hidden="1">{#N/A,#N/A,FALSE,"Лист4"}</definedName>
    <definedName name="ффф" localSheetId="5" hidden="1">{#N/A,#N/A,FALSE,"Лист4"}</definedName>
    <definedName name="ффф" localSheetId="8" hidden="1">{#N/A,#N/A,FALSE,"Лист4"}</definedName>
    <definedName name="ффф" hidden="1">{#N/A,#N/A,FALSE,"Лист4"}</definedName>
    <definedName name="фффф" localSheetId="11" hidden="1">{#N/A,#N/A,FALSE,"Лист4"}</definedName>
    <definedName name="фффф" localSheetId="5" hidden="1">{#N/A,#N/A,FALSE,"Лист4"}</definedName>
    <definedName name="фффф" localSheetId="8" hidden="1">{#N/A,#N/A,FALSE,"Лист4"}</definedName>
    <definedName name="фффф" hidden="1">{#N/A,#N/A,FALSE,"Лист4"}</definedName>
    <definedName name="ффффф" localSheetId="11" hidden="1">{#N/A,#N/A,FALSE,"Лист4"}</definedName>
    <definedName name="ффффф" localSheetId="5" hidden="1">{#N/A,#N/A,FALSE,"Лист4"}</definedName>
    <definedName name="ффффф" localSheetId="8" hidden="1">{#N/A,#N/A,FALSE,"Лист4"}</definedName>
    <definedName name="ффффф" hidden="1">{#N/A,#N/A,FALSE,"Лист4"}</definedName>
    <definedName name="хз" localSheetId="11" hidden="1">{#N/A,#N/A,FALSE,"Лист4"}</definedName>
    <definedName name="хз" localSheetId="5" hidden="1">{#N/A,#N/A,FALSE,"Лист4"}</definedName>
    <definedName name="хз" localSheetId="8" hidden="1">{#N/A,#N/A,FALSE,"Лист4"}</definedName>
    <definedName name="хз" hidden="1">{#N/A,#N/A,FALSE,"Лист4"}</definedName>
    <definedName name="хїз" localSheetId="11" hidden="1">{#N/A,#N/A,FALSE,"Лист4"}</definedName>
    <definedName name="хїз" localSheetId="5" hidden="1">{#N/A,#N/A,FALSE,"Лист4"}</definedName>
    <definedName name="хїз" localSheetId="8" hidden="1">{#N/A,#N/A,FALSE,"Лист4"}</definedName>
    <definedName name="хїз" hidden="1">{#N/A,#N/A,FALSE,"Лист4"}</definedName>
    <definedName name="ххх" localSheetId="11" hidden="1">{#N/A,#N/A,FALSE,"Лист4"}</definedName>
    <definedName name="ххх" localSheetId="5" hidden="1">{#N/A,#N/A,FALSE,"Лист4"}</definedName>
    <definedName name="ххх" localSheetId="8" hidden="1">{#N/A,#N/A,FALSE,"Лист4"}</definedName>
    <definedName name="ххх" hidden="1">{#N/A,#N/A,FALSE,"Лист4"}</definedName>
    <definedName name="ц" localSheetId="11" hidden="1">{#N/A,#N/A,FALSE,"Лист4"}</definedName>
    <definedName name="ц" localSheetId="5" hidden="1">{#N/A,#N/A,FALSE,"Лист4"}</definedName>
    <definedName name="ц" localSheetId="8" hidden="1">{#N/A,#N/A,FALSE,"Лист4"}</definedName>
    <definedName name="ц" hidden="1">{#N/A,#N/A,FALSE,"Лист4"}</definedName>
    <definedName name="цва" localSheetId="11" hidden="1">{#N/A,#N/A,FALSE,"Лист4"}</definedName>
    <definedName name="цва" localSheetId="5" hidden="1">{#N/A,#N/A,FALSE,"Лист4"}</definedName>
    <definedName name="цва" localSheetId="8" hidden="1">{#N/A,#N/A,FALSE,"Лист4"}</definedName>
    <definedName name="цва" hidden="1">{#N/A,#N/A,FALSE,"Лист4"}</definedName>
    <definedName name="цекццецце" localSheetId="11" hidden="1">{#N/A,#N/A,FALSE,"Лист4"}</definedName>
    <definedName name="цекццецце" localSheetId="5" hidden="1">{#N/A,#N/A,FALSE,"Лист4"}</definedName>
    <definedName name="цекццецце" localSheetId="8" hidden="1">{#N/A,#N/A,FALSE,"Лист4"}</definedName>
    <definedName name="цекццецце" hidden="1">{#N/A,#N/A,FALSE,"Лист4"}</definedName>
    <definedName name="цеце" localSheetId="11" hidden="1">{#N/A,#N/A,FALSE,"Лист4"}</definedName>
    <definedName name="цеце" localSheetId="5" hidden="1">{#N/A,#N/A,FALSE,"Лист4"}</definedName>
    <definedName name="цеце" localSheetId="8" hidden="1">{#N/A,#N/A,FALSE,"Лист4"}</definedName>
    <definedName name="цеце" hidden="1">{#N/A,#N/A,FALSE,"Лист4"}</definedName>
    <definedName name="цецеце" localSheetId="11" hidden="1">{#N/A,#N/A,FALSE,"Лист4"}</definedName>
    <definedName name="цецеце" localSheetId="5" hidden="1">{#N/A,#N/A,FALSE,"Лист4"}</definedName>
    <definedName name="цецеце" localSheetId="8" hidden="1">{#N/A,#N/A,FALSE,"Лист4"}</definedName>
    <definedName name="цецеце" hidden="1">{#N/A,#N/A,FALSE,"Лист4"}</definedName>
    <definedName name="цук" localSheetId="11" hidden="1">{#N/A,#N/A,FALSE,"Лист4"}</definedName>
    <definedName name="цук" localSheetId="5" hidden="1">{#N/A,#N/A,FALSE,"Лист4"}</definedName>
    <definedName name="цук" localSheetId="8" hidden="1">{#N/A,#N/A,FALSE,"Лист4"}</definedName>
    <definedName name="цук" hidden="1">{#N/A,#N/A,FALSE,"Лист4"}</definedName>
    <definedName name="цуку" localSheetId="11" hidden="1">{#N/A,#N/A,FALSE,"Лист4"}</definedName>
    <definedName name="цуку" localSheetId="5" hidden="1">{#N/A,#N/A,FALSE,"Лист4"}</definedName>
    <definedName name="цуку" localSheetId="8" hidden="1">{#N/A,#N/A,FALSE,"Лист4"}</definedName>
    <definedName name="цуку" hidden="1">{#N/A,#N/A,FALSE,"Лист4"}</definedName>
    <definedName name="цууу" localSheetId="11" hidden="1">{#N/A,#N/A,FALSE,"Лист4"}</definedName>
    <definedName name="цууу" localSheetId="5" hidden="1">{#N/A,#N/A,FALSE,"Лист4"}</definedName>
    <definedName name="цууу" localSheetId="8" hidden="1">{#N/A,#N/A,FALSE,"Лист4"}</definedName>
    <definedName name="цууу" hidden="1">{#N/A,#N/A,FALSE,"Лист4"}</definedName>
    <definedName name="цц" localSheetId="11" hidden="1">{#N/A,#N/A,FALSE,"Лист4"}</definedName>
    <definedName name="цц" localSheetId="5" hidden="1">{#N/A,#N/A,FALSE,"Лист4"}</definedName>
    <definedName name="цц" localSheetId="8" hidden="1">{#N/A,#N/A,FALSE,"Лист4"}</definedName>
    <definedName name="цц" hidden="1">{#N/A,#N/A,FALSE,"Лист4"}</definedName>
    <definedName name="ццвва" localSheetId="11" hidden="1">{#N/A,#N/A,FALSE,"Лист4"}</definedName>
    <definedName name="ццвва" localSheetId="5" hidden="1">{#N/A,#N/A,FALSE,"Лист4"}</definedName>
    <definedName name="ццвва" localSheetId="8" hidden="1">{#N/A,#N/A,FALSE,"Лист4"}</definedName>
    <definedName name="ццвва" hidden="1">{#N/A,#N/A,FALSE,"Лист4"}</definedName>
    <definedName name="ццецц" localSheetId="11" hidden="1">{#N/A,#N/A,FALSE,"Лист4"}</definedName>
    <definedName name="ццецц" localSheetId="5" hidden="1">{#N/A,#N/A,FALSE,"Лист4"}</definedName>
    <definedName name="ццецц" localSheetId="8" hidden="1">{#N/A,#N/A,FALSE,"Лист4"}</definedName>
    <definedName name="ццецц" hidden="1">{#N/A,#N/A,FALSE,"Лист4"}</definedName>
    <definedName name="ццеццке" localSheetId="11" hidden="1">{#N/A,#N/A,FALSE,"Лист4"}</definedName>
    <definedName name="ццеццке" localSheetId="5" hidden="1">{#N/A,#N/A,FALSE,"Лист4"}</definedName>
    <definedName name="ццеццке" localSheetId="8" hidden="1">{#N/A,#N/A,FALSE,"Лист4"}</definedName>
    <definedName name="ццеццке" hidden="1">{#N/A,#N/A,FALSE,"Лист4"}</definedName>
    <definedName name="ццеццкевап" localSheetId="11" hidden="1">{#N/A,#N/A,FALSE,"Лист4"}</definedName>
    <definedName name="ццеццкевап" localSheetId="5" hidden="1">{#N/A,#N/A,FALSE,"Лист4"}</definedName>
    <definedName name="ццеццкевап" localSheetId="8" hidden="1">{#N/A,#N/A,FALSE,"Лист4"}</definedName>
    <definedName name="ццеццкевап" hidden="1">{#N/A,#N/A,FALSE,"Лист4"}</definedName>
    <definedName name="ццке" localSheetId="11" hidden="1">{#N/A,#N/A,FALSE,"Лист4"}</definedName>
    <definedName name="ццке" localSheetId="5" hidden="1">{#N/A,#N/A,FALSE,"Лист4"}</definedName>
    <definedName name="ццке" localSheetId="8" hidden="1">{#N/A,#N/A,FALSE,"Лист4"}</definedName>
    <definedName name="ццке" hidden="1">{#N/A,#N/A,FALSE,"Лист4"}</definedName>
    <definedName name="ццук" localSheetId="11" hidden="1">{#N/A,#N/A,FALSE,"Лист4"}</definedName>
    <definedName name="ццук" localSheetId="5" hidden="1">{#N/A,#N/A,FALSE,"Лист4"}</definedName>
    <definedName name="ццук" localSheetId="8" hidden="1">{#N/A,#N/A,FALSE,"Лист4"}</definedName>
    <definedName name="ццук" hidden="1">{#N/A,#N/A,FALSE,"Лист4"}</definedName>
    <definedName name="цццецц" localSheetId="11" hidden="1">{#N/A,#N/A,FALSE,"Лист4"}</definedName>
    <definedName name="цццецц" localSheetId="5" hidden="1">{#N/A,#N/A,FALSE,"Лист4"}</definedName>
    <definedName name="цццецц" localSheetId="8" hidden="1">{#N/A,#N/A,FALSE,"Лист4"}</definedName>
    <definedName name="цццецц" hidden="1">{#N/A,#N/A,FALSE,"Лист4"}</definedName>
    <definedName name="цццкеец" localSheetId="11" hidden="1">{#N/A,#N/A,FALSE,"Лист4"}</definedName>
    <definedName name="цццкеец" localSheetId="5" hidden="1">{#N/A,#N/A,FALSE,"Лист4"}</definedName>
    <definedName name="цццкеец" localSheetId="8" hidden="1">{#N/A,#N/A,FALSE,"Лист4"}</definedName>
    <definedName name="цццкеец" hidden="1">{#N/A,#N/A,FALSE,"Лист4"}</definedName>
    <definedName name="цццц" localSheetId="11" hidden="1">{#N/A,#N/A,FALSE,"Лист4"}</definedName>
    <definedName name="цццц" localSheetId="5" hidden="1">{#N/A,#N/A,FALSE,"Лист4"}</definedName>
    <definedName name="цццц" localSheetId="8" hidden="1">{#N/A,#N/A,FALSE,"Лист4"}</definedName>
    <definedName name="цццц" hidden="1">{#N/A,#N/A,FALSE,"Лист4"}</definedName>
    <definedName name="ццццкц" localSheetId="11" hidden="1">{#N/A,#N/A,FALSE,"Лист4"}</definedName>
    <definedName name="ццццкц" localSheetId="5" hidden="1">{#N/A,#N/A,FALSE,"Лист4"}</definedName>
    <definedName name="ццццкц" localSheetId="8" hidden="1">{#N/A,#N/A,FALSE,"Лист4"}</definedName>
    <definedName name="ццццкц" hidden="1">{#N/A,#N/A,FALSE,"Лист4"}</definedName>
    <definedName name="ццццц" localSheetId="11" hidden="1">{#N/A,#N/A,FALSE,"Лист4"}</definedName>
    <definedName name="ццццц" localSheetId="5" hidden="1">{#N/A,#N/A,FALSE,"Лист4"}</definedName>
    <definedName name="ццццц" localSheetId="8" hidden="1">{#N/A,#N/A,FALSE,"Лист4"}</definedName>
    <definedName name="ццццц" hidden="1">{#N/A,#N/A,FALSE,"Лист4"}</definedName>
    <definedName name="цццццц" localSheetId="11" hidden="1">{#N/A,#N/A,FALSE,"Лист4"}</definedName>
    <definedName name="цццццц" localSheetId="5" hidden="1">{#N/A,#N/A,FALSE,"Лист4"}</definedName>
    <definedName name="цццццц" localSheetId="8" hidden="1">{#N/A,#N/A,FALSE,"Лист4"}</definedName>
    <definedName name="цццццц" hidden="1">{#N/A,#N/A,FALSE,"Лист4"}</definedName>
    <definedName name="чву" localSheetId="11" hidden="1">{#N/A,#N/A,FALSE,"Лист4"}</definedName>
    <definedName name="чву" localSheetId="5" hidden="1">{#N/A,#N/A,FALSE,"Лист4"}</definedName>
    <definedName name="чву" localSheetId="8" hidden="1">{#N/A,#N/A,FALSE,"Лист4"}</definedName>
    <definedName name="чву" hidden="1">{#N/A,#N/A,FALSE,"Лист4"}</definedName>
    <definedName name="чч" localSheetId="11" hidden="1">{#N/A,#N/A,FALSE,"Лист4"}</definedName>
    <definedName name="чч" localSheetId="5" hidden="1">{#N/A,#N/A,FALSE,"Лист4"}</definedName>
    <definedName name="чч" localSheetId="8" hidden="1">{#N/A,#N/A,FALSE,"Лист4"}</definedName>
    <definedName name="чч" hidden="1">{#N/A,#N/A,FALSE,"Лист4"}</definedName>
    <definedName name="ччч" localSheetId="11" hidden="1">{#N/A,#N/A,FALSE,"Лист4"}</definedName>
    <definedName name="ччч" localSheetId="5" hidden="1">{#N/A,#N/A,FALSE,"Лист4"}</definedName>
    <definedName name="ччч" localSheetId="8" hidden="1">{#N/A,#N/A,FALSE,"Лист4"}</definedName>
    <definedName name="ччч" hidden="1">{#N/A,#N/A,FALSE,"Лист4"}</definedName>
    <definedName name="шш" localSheetId="11" hidden="1">{#N/A,#N/A,FALSE,"Лист4"}</definedName>
    <definedName name="шш" localSheetId="5" hidden="1">{#N/A,#N/A,FALSE,"Лист4"}</definedName>
    <definedName name="шш" localSheetId="8" hidden="1">{#N/A,#N/A,FALSE,"Лист4"}</definedName>
    <definedName name="шш" hidden="1">{#N/A,#N/A,FALSE,"Лист4"}</definedName>
    <definedName name="шшшш" localSheetId="11" hidden="1">{#N/A,#N/A,FALSE,"Лист4"}</definedName>
    <definedName name="шшшш" localSheetId="5" hidden="1">{#N/A,#N/A,FALSE,"Лист4"}</definedName>
    <definedName name="шшшш" localSheetId="8" hidden="1">{#N/A,#N/A,FALSE,"Лист4"}</definedName>
    <definedName name="шшшш" hidden="1">{#N/A,#N/A,FALSE,"Лист4"}</definedName>
    <definedName name="щщ" localSheetId="11" hidden="1">{#N/A,#N/A,FALSE,"Лист4"}</definedName>
    <definedName name="щщ" localSheetId="5" hidden="1">{#N/A,#N/A,FALSE,"Лист4"}</definedName>
    <definedName name="щщ" localSheetId="8" hidden="1">{#N/A,#N/A,FALSE,"Лист4"}</definedName>
    <definedName name="щщ" hidden="1">{#N/A,#N/A,FALSE,"Лист4"}</definedName>
    <definedName name="щщщ" localSheetId="11" hidden="1">{#N/A,#N/A,FALSE,"Лист4"}</definedName>
    <definedName name="щщщ" localSheetId="5" hidden="1">{#N/A,#N/A,FALSE,"Лист4"}</definedName>
    <definedName name="щщщ" localSheetId="8" hidden="1">{#N/A,#N/A,FALSE,"Лист4"}</definedName>
    <definedName name="щщщ" hidden="1">{#N/A,#N/A,FALSE,"Лист4"}</definedName>
    <definedName name="щщщшг" localSheetId="11" hidden="1">{#N/A,#N/A,FALSE,"Лист4"}</definedName>
    <definedName name="щщщшг" localSheetId="5" hidden="1">{#N/A,#N/A,FALSE,"Лист4"}</definedName>
    <definedName name="щщщшг" localSheetId="8" hidden="1">{#N/A,#N/A,FALSE,"Лист4"}</definedName>
    <definedName name="щщщшг" hidden="1">{#N/A,#N/A,FALSE,"Лист4"}</definedName>
    <definedName name="юю" localSheetId="11" hidden="1">{#N/A,#N/A,FALSE,"Лист4"}</definedName>
    <definedName name="юю" localSheetId="5" hidden="1">{#N/A,#N/A,FALSE,"Лист4"}</definedName>
    <definedName name="юю" localSheetId="8" hidden="1">{#N/A,#N/A,FALSE,"Лист4"}</definedName>
    <definedName name="юю" hidden="1">{#N/A,#N/A,FALSE,"Лист4"}</definedName>
    <definedName name="ююю" localSheetId="11" hidden="1">{#N/A,#N/A,FALSE,"Лист4"}</definedName>
    <definedName name="ююю" localSheetId="5" hidden="1">{#N/A,#N/A,FALSE,"Лист4"}</definedName>
    <definedName name="ююю" localSheetId="8" hidden="1">{#N/A,#N/A,FALSE,"Лист4"}</definedName>
    <definedName name="ююю" hidden="1">{#N/A,#N/A,FALSE,"Лист4"}</definedName>
    <definedName name="яяя" localSheetId="11" hidden="1">{#N/A,#N/A,FALSE,"Лист4"}</definedName>
    <definedName name="яяя" localSheetId="5" hidden="1">{#N/A,#N/A,FALSE,"Лист4"}</definedName>
    <definedName name="яяя" localSheetId="8" hidden="1">{#N/A,#N/A,FALSE,"Лист4"}</definedName>
    <definedName name="яяя" hidden="1">{#N/A,#N/A,FALSE,"Лист4"}</definedName>
    <definedName name="яяяя" localSheetId="11" hidden="1">{#N/A,#N/A,FALSE,"Лист4"}</definedName>
    <definedName name="яяяя" localSheetId="5" hidden="1">{#N/A,#N/A,FALSE,"Лист4"}</definedName>
    <definedName name="яяяя" localSheetId="8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<sst xmlns="http://schemas.openxmlformats.org/spreadsheetml/2006/main" count="741" uniqueCount="268">
  <si>
    <t>ІІ. Фінансування за типом боргового зобов'язання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</si>
  <si>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</si>
  <si>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</si>
  <si>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9620</t>
  </si>
  <si>
    <t>3719490</t>
  </si>
  <si>
    <t>07100000000</t>
  </si>
  <si>
    <t>Обласний бюджет Закарпатської області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</si>
  <si>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</si>
  <si>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</si>
  <si>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</si>
  <si>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</si>
  <si>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SARSCoV</t>
  </si>
  <si>
    <t xml:space="preserve">41050400
</t>
  </si>
  <si>
    <t xml:space="preserve">41050900
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</si>
  <si>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</si>
  <si>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</si>
  <si>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41051000
</t>
  </si>
  <si>
    <t xml:space="preserve">Субвенція з місцевого бюджету на здійснення переданих видатків у сфері охорони здоров'я за рахунок коштів медичної субвенції  </t>
  </si>
  <si>
    <t>2020 рік
(звіт) *</t>
  </si>
  <si>
    <t>2020 рік (звіт) *</t>
  </si>
  <si>
    <t xml:space="preserve">до прогнозу районного бюджету </t>
  </si>
  <si>
    <t xml:space="preserve">до  прогнозу районного бюджету </t>
  </si>
  <si>
    <t>Житлово-комунальне господарство</t>
  </si>
  <si>
    <t xml:space="preserve">Додаток 11
до прогнозу районного бюджету
</t>
  </si>
  <si>
    <t>* В звязку з адмінреформою в Україні (ліквідацією Рахівського району в існуючих межах 2020 року та створення в нових межах, а також з внесеними змінами до Бюджетного кодексу України, згідно з ст 64-1 суттєво змінено склад доходів районного бюджету та ст 91 склад видатків районного бюджету), показники 2020 року (звіт) не співставні з показниками 2021, 2022, 2023 та 2024 років.</t>
  </si>
  <si>
    <t>* В звязку з адмінреформою в Україні (ліквідацією Рахівського району в існуючих межах 2020 року та створення в нових межах, а також з внесеними змінами до Бюджетного кодексу України, згідно з ст 64-1 суттєво змінено склад доходів районного бюджету та ст 91 склад видатків районного бюджету), показники 2020 року (звіт) не співставні з показниками 2021, 2022, 2023 та 2024 років..</t>
  </si>
  <si>
    <t>* В звязку з адмінреформою в Україні (ліквідацією Рахівського району в існуючих межах 2020 року та створення в нових межах, а також з внесеними змінами до Бюджетного кодексу України, згідно з ст 641 суттєво змінено склад доходів районного бюджету та ст 91 склад видатків районного бюджету), показники 2020 року (звіт) не співставні з показниками 2021, 2022, 2023 та 2024 років.</t>
  </si>
  <si>
    <t>Фінансування за борговими операціями, у тому числі:</t>
  </si>
  <si>
    <t>Фінансування за активними операціями, у тому числі:</t>
  </si>
  <si>
    <r>
      <t>Державне управління,</t>
    </r>
    <r>
      <rPr>
        <sz val="12"/>
        <color indexed="8"/>
        <rFont val="Times New Roman"/>
        <family val="1"/>
      </rPr>
      <t xml:space="preserve"> у тому числі:</t>
    </r>
  </si>
  <si>
    <r>
      <t xml:space="preserve">Охорона здоров’я, </t>
    </r>
    <r>
      <rPr>
        <sz val="12"/>
        <color indexed="8"/>
        <rFont val="Times New Roman"/>
        <family val="1"/>
      </rPr>
      <t>у тому числі:</t>
    </r>
  </si>
  <si>
    <r>
      <t xml:space="preserve">Соціальний захист та соціальне забезпечення, </t>
    </r>
    <r>
      <rPr>
        <sz val="12"/>
        <color indexed="8"/>
        <rFont val="Times New Roman"/>
        <family val="1"/>
      </rPr>
      <t>у тому числі:</t>
    </r>
  </si>
  <si>
    <r>
      <t xml:space="preserve">Культура і мистецтво, </t>
    </r>
    <r>
      <rPr>
        <sz val="12"/>
        <color indexed="8"/>
        <rFont val="Times New Roman"/>
        <family val="1"/>
      </rPr>
      <t>у тому числі:</t>
    </r>
  </si>
  <si>
    <r>
      <t xml:space="preserve">Фізична культура і спорт, </t>
    </r>
    <r>
      <rPr>
        <sz val="12"/>
        <color indexed="8"/>
        <rFont val="Times New Roman"/>
        <family val="1"/>
      </rPr>
      <t>у тому числі:</t>
    </r>
  </si>
  <si>
    <r>
      <t xml:space="preserve">Житлово-комунальне господарство, у тому </t>
    </r>
    <r>
      <rPr>
        <sz val="12"/>
        <color indexed="8"/>
        <rFont val="Times New Roman"/>
        <family val="1"/>
      </rPr>
      <t>числі:</t>
    </r>
  </si>
  <si>
    <r>
      <t xml:space="preserve">Економічна діяльність, </t>
    </r>
    <r>
      <rPr>
        <sz val="12"/>
        <color indexed="8"/>
        <rFont val="Times New Roman"/>
        <family val="1"/>
      </rPr>
      <t>у тому числі:</t>
    </r>
  </si>
  <si>
    <r>
      <t>Інша діяльність,</t>
    </r>
    <r>
      <rPr>
        <sz val="12"/>
        <color indexed="8"/>
        <rFont val="Times New Roman"/>
        <family val="1"/>
      </rPr>
      <t xml:space="preserve"> у тому числі:</t>
    </r>
  </si>
  <si>
    <r>
      <t>Міжбюджетні трансферти,</t>
    </r>
    <r>
      <rPr>
        <sz val="12"/>
        <color indexed="8"/>
        <rFont val="Times New Roman"/>
        <family val="1"/>
      </rPr>
      <t xml:space="preserve"> у тому числі:</t>
    </r>
  </si>
  <si>
    <t>Додаток 1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</si>
  <si>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</si>
  <si>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</si>
  <si>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</si>
  <si>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</si>
  <si>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</si>
  <si>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</si>
  <si>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</si>
  <si>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</si>
  <si>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</si>
  <si>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</si>
  <si>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Х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</si>
  <si>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</si>
  <si>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</si>
  <si>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</si>
  <si>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</si>
  <si>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</si>
  <si>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</si>
  <si>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</si>
  <si>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</si>
  <si>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</si>
  <si>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</si>
  <si>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</si>
  <si>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Додаток 4</t>
  </si>
  <si>
    <t xml:space="preserve">Код </t>
  </si>
  <si>
    <t>Внутрішній борг</t>
  </si>
  <si>
    <t>у національній валюті (грн)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</si>
  <si>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</si>
  <si>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</si>
  <si>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</si>
  <si>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</si>
  <si>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Додаток 5</t>
  </si>
  <si>
    <t xml:space="preserve">№ з/п </t>
  </si>
  <si>
    <t>І. Гарантований борг (на кінець періоду)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</si>
  <si>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</si>
  <si>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</si>
  <si>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</si>
  <si>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</si>
  <si>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</si>
  <si>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</si>
  <si>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 xml:space="preserve"> боргу і надання місцевих гарантій</t>
  </si>
  <si>
    <t>Додаток 6</t>
  </si>
  <si>
    <t>Граничні показники видатків бюджету та надання кредитів з бюджету головним розпорядникам коштів</t>
  </si>
  <si>
    <t>Код відомчої класифікації</t>
  </si>
  <si>
    <t>Найменування головного розпорядника коштів місцевого бюджету</t>
  </si>
  <si>
    <t>Додаток 7</t>
  </si>
  <si>
    <t>за Типовою програмною класифікацією видатків та кредитування місцевого бюджету</t>
  </si>
  <si>
    <t>0100</t>
  </si>
  <si>
    <t>Освіта, у тому числі:</t>
  </si>
  <si>
    <t>загальний фонд, у тому числі:</t>
  </si>
  <si>
    <t>УСЬОГО, у тому числі:</t>
  </si>
  <si>
    <t>[1] Без урахування розділу «Кредитування» (код Типової програмної класифікації видатків та кредитування 8800).</t>
  </si>
  <si>
    <t>Додаток 8</t>
  </si>
  <si>
    <t>Код</t>
  </si>
  <si>
    <t>Надання кредитів, у тому числі:</t>
  </si>
  <si>
    <t>Кредитування (результат), у тому числі:</t>
  </si>
  <si>
    <t>І. Надходження бюджету розвитку</t>
  </si>
  <si>
    <t>Кошти, що передаються із загального фонду бюджету</t>
  </si>
  <si>
    <t>Кошти від повернення кредитів, надані з бюджету, та відсотки, сплачені за користування ними</t>
  </si>
  <si>
    <t>Капітальні трансферти (субвенції) з інших бюджетів, у тому числі:</t>
  </si>
  <si>
    <t>трансферти з державного бюджету</t>
  </si>
  <si>
    <t>трансферти з місцевих бюджетів</t>
  </si>
  <si>
    <t xml:space="preserve">4. </t>
  </si>
  <si>
    <t>Місцеві запозичення</t>
  </si>
  <si>
    <t>5.</t>
  </si>
  <si>
    <t>Інші надходження бюджету розвитку</t>
  </si>
  <si>
    <t>УСЬОГО за розділом І:</t>
  </si>
  <si>
    <t>з них надходження до бюджету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</si>
  <si>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</si>
  <si>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</si>
  <si>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</si>
  <si>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</si>
  <si>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</si>
  <si>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</si>
  <si>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</si>
  <si>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>4.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</si>
  <si>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</si>
  <si>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Розроблення містобудівної документації</t>
  </si>
  <si>
    <t>6.</t>
  </si>
  <si>
    <t>Інші видатки бюджету розвитку</t>
  </si>
  <si>
    <t>УСЬОГО за розділом ІІ</t>
  </si>
  <si>
    <t>3.1</t>
  </si>
  <si>
    <t>3.2</t>
  </si>
  <si>
    <t>1.1</t>
  </si>
  <si>
    <t>1.2</t>
  </si>
  <si>
    <t>1.3</t>
  </si>
  <si>
    <t>01</t>
  </si>
  <si>
    <t>02</t>
  </si>
  <si>
    <t>Показники доходів районного бюджету Рахівського району</t>
  </si>
  <si>
    <t>Показники фінансування районного бюджету Рахівського району</t>
  </si>
  <si>
    <t xml:space="preserve">Показники гарантованого Рахівською районною радою </t>
  </si>
  <si>
    <t>районний бюджет Рахівського району)</t>
  </si>
  <si>
    <t>Граничні показники видатків районного бюджету Рахівського</t>
  </si>
  <si>
    <t>Граничні показники кредитування районного бюджету Рахівського району</t>
  </si>
  <si>
    <t>Показники бюджету розвитку районного бюджету Рахівського району</t>
  </si>
  <si>
    <t>Обсяги капітальних вкладень районного бюджету Рахівського району у розрізі інвестиційних проектів</t>
  </si>
  <si>
    <t>(районний бюджет Рахівського району)</t>
  </si>
  <si>
    <t>(районий бюджет Рахівського району)</t>
  </si>
  <si>
    <t>Рентна плата за спеціальне використання лісових ресурсів </t>
  </si>
  <si>
    <t>Інші надходження  </t>
  </si>
  <si>
    <t>Показники  районного бюджету Рахівського району</t>
  </si>
  <si>
    <r>
      <t>Рахівська районнарада,</t>
    </r>
    <r>
      <rPr>
        <sz val="12"/>
        <rFont val="Times New Roman"/>
        <family val="1"/>
      </rPr>
      <t xml:space="preserve"> у тому числі:</t>
    </r>
  </si>
  <si>
    <r>
      <t>Рахівська районна державна адміністрація,</t>
    </r>
    <r>
      <rPr>
        <sz val="12"/>
        <rFont val="Times New Roman"/>
        <family val="1"/>
      </rPr>
      <t xml:space="preserve"> у тому числі:</t>
    </r>
  </si>
  <si>
    <r>
      <t xml:space="preserve">Відділ культури, молоді, спорту та туризму Рахівської районної державної адміністрації, </t>
    </r>
    <r>
      <rPr>
        <sz val="12"/>
        <color indexed="8"/>
        <rFont val="Times New Roman"/>
        <family val="1"/>
      </rPr>
      <t>у тому числі:</t>
    </r>
  </si>
  <si>
    <r>
      <t>Відділ освіти Рахівської районної державної адміністрації</t>
    </r>
    <r>
      <rPr>
        <sz val="12"/>
        <color indexed="8"/>
        <rFont val="Times New Roman"/>
        <family val="1"/>
      </rPr>
      <t>, у тому числі:</t>
    </r>
  </si>
  <si>
    <r>
      <t>Управління соціального захисту соціального захисту Рахівської районної державної адміністрації,</t>
    </r>
    <r>
      <rPr>
        <sz val="12"/>
        <color indexed="8"/>
        <rFont val="Times New Roman"/>
        <family val="1"/>
      </rPr>
      <t xml:space="preserve"> у тому числі:</t>
    </r>
  </si>
  <si>
    <r>
      <t>Відділ  фінансів Рахівської районної державної адміністрації</t>
    </r>
    <r>
      <rPr>
        <sz val="12"/>
        <rFont val="Times New Roman"/>
        <family val="1"/>
      </rPr>
      <t>, у тому числі:</t>
    </r>
  </si>
  <si>
    <t>(звіт)*</t>
  </si>
  <si>
    <t>2020 рік
(звіт)*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</si>
  <si>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</si>
  <si>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</si>
  <si>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</si>
  <si>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</si>
  <si>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</si>
  <si>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2022рік</t>
  </si>
  <si>
    <t>2021рік</t>
  </si>
  <si>
    <t>2023рік</t>
  </si>
  <si>
    <t>2024рік</t>
  </si>
  <si>
    <t>Субвенція з місцевого бюджету на виконання інвестиційних проектів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</si>
  <si>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</si>
  <si>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</si>
  <si>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08</t>
  </si>
  <si>
    <t>10</t>
  </si>
  <si>
    <t>Загальні показники районного бюджету Рахівського району</t>
  </si>
  <si>
    <t>до прогнозу районного бюджету</t>
  </si>
  <si>
    <t>0730920000</t>
  </si>
  <si>
    <t>Субвенція з місцевого бюджету на здійснення природоохоронних заходів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</si>
  <si>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</si>
  <si>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</si>
  <si>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</si>
  <si>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</si>
  <si>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</si>
  <si>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</si>
  <si>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9130</t>
  </si>
  <si>
    <t>9150</t>
  </si>
  <si>
    <t>9770</t>
  </si>
  <si>
    <t>9800</t>
  </si>
  <si>
    <t>2020 рік</t>
  </si>
  <si>
    <t>2021 рік</t>
  </si>
  <si>
    <t>2022 рік</t>
  </si>
  <si>
    <t>2023 рік</t>
  </si>
  <si>
    <t>2024 рік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</si>
  <si>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</si>
  <si>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</si>
  <si>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</si>
  <si>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Загальна вартість проекту</t>
  </si>
  <si>
    <t>УСЬОГО</t>
  </si>
  <si>
    <t>Код Програмної класифікації видатківта кредитування місцевого бюджету</t>
  </si>
  <si>
    <t>Загальний період реалізації проекту (рік початку і завершення)</t>
  </si>
  <si>
    <t>Додаток 10</t>
  </si>
  <si>
    <t>Додаток 9</t>
  </si>
  <si>
    <t>2020 рік (звіт)</t>
  </si>
  <si>
    <t>2021 рік (затверджено)</t>
  </si>
  <si>
    <t>2022 рік (план)</t>
  </si>
  <si>
    <t>2023 рік  ( план)</t>
  </si>
  <si>
    <t>2024 рік (план)</t>
  </si>
  <si>
    <t>Очікуваний рівень готовності проекту на кінець 2024року (план), %</t>
  </si>
  <si>
    <t xml:space="preserve">Показники міжбюджетних трансфертів з інших бюджетів 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</si>
  <si>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</si>
  <si>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</si>
  <si>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2021 рік
(затверджено)</t>
  </si>
  <si>
    <t>2022 рік
(план)</t>
  </si>
  <si>
    <t>2023 рік
(план)</t>
  </si>
  <si>
    <t>2024 рік
(план)</t>
  </si>
  <si>
    <t>I. Трансферти до загального фонду бюджету</t>
  </si>
  <si>
    <t>Базова дотація</t>
  </si>
  <si>
    <t>Зовнішнє фінансування, у тому числі: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</si>
  <si>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</si>
  <si>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</si>
  <si>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</si>
  <si>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Державний бюджет</t>
  </si>
  <si>
    <t>07549000000</t>
  </si>
  <si>
    <t>II. Трансферти до спеціального фонду бюджету</t>
  </si>
  <si>
    <t>РАЗОМ за розділами I, II, у тому числі:</t>
  </si>
  <si>
    <t>Додаток 12</t>
  </si>
  <si>
    <t>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</si>
  <si>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</si>
  <si>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Найменування трансферту/найменування бюджету-отримувача міжбюджетного трансферту</t>
  </si>
  <si>
    <t>2023 рік (план)</t>
  </si>
  <si>
    <t>І.Трансферти із загального фонду бюджету</t>
  </si>
  <si>
    <t>в.т.ч.</t>
  </si>
  <si>
    <t>Бюджет Рахiвської мiської територiальної громади</t>
  </si>
  <si>
    <t>прогноз</t>
  </si>
  <si>
    <t xml:space="preserve">власні </t>
  </si>
  <si>
    <t>разом з власними</t>
  </si>
  <si>
    <t>різниця</t>
  </si>
  <si>
    <t>кредитування</t>
  </si>
  <si>
    <t>капітальні видатки для дод.9</t>
  </si>
  <si>
    <t>субвенція дороги</t>
  </si>
  <si>
    <t>цільові</t>
  </si>
  <si>
    <t>різниця - бюджет розвитку</t>
  </si>
  <si>
    <t>внески у статутний капітал</t>
  </si>
  <si>
    <t xml:space="preserve">інвестиційні </t>
  </si>
  <si>
    <t>ІІ.Трансферти із спеціального фонду бюджету</t>
  </si>
  <si>
    <t>РАЗОМ за розділами І,ІІ, у тому числі:</t>
  </si>
  <si>
    <t>Додаток 2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</si>
  <si>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</si>
  <si>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</si>
  <si>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</si>
  <si>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Податок та збір на доходи фізичних осіб</t>
  </si>
  <si>
    <t>Податок на прибуток підприємств</t>
  </si>
  <si>
    <t>Рентна плата за користування надрами загальнодержавного значення</t>
  </si>
  <si>
    <t xml:space="preserve">Податок з власників транспортних засобів та інших самохідних машин і механізмів </t>
  </si>
  <si>
    <t>Збір за забруднення навколишнього природнього середовища</t>
  </si>
  <si>
    <t>Екологічний податок</t>
  </si>
  <si>
    <t>Неподаткові надходження, у тому числі:   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</si>
  <si>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</si>
  <si>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</si>
  <si>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</si>
  <si>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</si>
  <si>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х</t>
  </si>
  <si>
    <t>Інші надходження</t>
  </si>
  <si>
    <t>Надходження коштів від відшкодування втрат сільськогосподарського і лісогосподарського виробництва</t>
  </si>
  <si>
    <t xml:space="preserve">Власні надходження </t>
  </si>
  <si>
    <t>Доходи від операцій з капіталом, у тому числі:  </t>
  </si>
  <si>
    <t>хххх0000</t>
  </si>
  <si>
    <t>Кошти від відчуження майна, що належить Автономній Республіці Крим та майна, що перебуває в комунальній власності</t>
  </si>
  <si>
    <t>Цільові фонди, у тому числі:  </t>
  </si>
  <si>
    <t>ІІ. Трансферти з державного бюджету</t>
  </si>
  <si>
    <t>Дотації з державного бюджету, у тому числі:</t>
  </si>
  <si>
    <t>Субвенції з державного бюджету, у тому числі:</t>
  </si>
  <si>
    <t>ІIІ. Трансферти з інших місцевих бюджетів</t>
  </si>
  <si>
    <t>Дотації з місцевих бюджетів, у тому числі:</t>
  </si>
  <si>
    <t>Субвенції з місцевих бюджетів, у тому числі:</t>
  </si>
  <si>
    <t>УСЬОГО за розділом ІІІ, у тому числі:</t>
  </si>
  <si>
    <t>РАЗОМ за розділами І, ІІ та ІІІ, у тому числі:</t>
  </si>
  <si>
    <t>інші капітальні</t>
  </si>
  <si>
    <t>Додаток 3</t>
  </si>
  <si>
    <t>І. Фінансування за типом кредитора</t>
  </si>
  <si>
    <t>Внутрішнє фінансування, у тому числі: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</si>
</sst>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;\-#,##0.00;#,&quot;-&quot;"/>
    <numFmt numFmtId="189" formatCode="#,##0;[Red]#,##0"/>
    <numFmt numFmtId="190" formatCode="0.0"/>
    <numFmt numFmtId="191" formatCode="000000"/>
    <numFmt numFmtId="192" formatCode="_-* #,##0.00\ &quot;грн.&quot;_-;\-* #,##0.00\ &quot;грн.&quot;_-;_-* &quot;-&quot;??\ &quot;грн.&quot;_-;_-@_-"/>
    <numFmt numFmtId="193" formatCode="#0.00"/>
    <numFmt numFmtId="194" formatCode="\(0&quot;)(&quot;0&quot;)(&quot;0&quot;)(&quot;0&quot;)(&quot;0&quot;)(&quot;0&quot;)(&quot;0&quot;)(&quot;0&quot;)(&quot;0&quot;)(&quot;0&quot;)(&quot;0\)"/>
    <numFmt numFmtId="195" formatCode="\(0&quot;)(&quot;0&quot;)(&quot;0&quot;)(&quot;0&quot;)(&quot;0&quot;)(&quot;0&quot;)(&quot;0&quot;)(&quot;0\)"/>
    <numFmt numFmtId="196" formatCode="###,###,##0;\-###,###,##0;\-"/>
    <numFmt numFmtId="197" formatCode="_-* #,##0_-;\-* #,##0_-;_-* &quot;-&quot;_-;_-@_-"/>
    <numFmt numFmtId="198" formatCode="_-* #,##0.00_-;\-* #,##0.00_-;_-* &quot;-&quot;??_-;_-@_-"/>
    <numFmt numFmtId="199" formatCode="#,##0.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#,##0.00;\-#,##0.00"/>
    <numFmt numFmtId="205" formatCode="#,##0.000"/>
    <numFmt numFmtId="206" formatCode="0.000"/>
    <numFmt numFmtId="207" formatCode="#,##0.0000"/>
    <numFmt numFmtId="208" formatCode="#,##0&quot;р.&quot;;\-#,##0&quot;р.&quot;"/>
    <numFmt numFmtId="209" formatCode="#,##0&quot;р.&quot;;[Red]\-#,##0&quot;р.&quot;"/>
    <numFmt numFmtId="210" formatCode="#,##0.00&quot;р.&quot;;\-#,##0.00&quot;р.&quot;"/>
    <numFmt numFmtId="211" formatCode="#,##0.00&quot;р.&quot;;[Red]\-#,##0.00&quot;р.&quot;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* #,##0.00_);_(* \(#,##0.00\);_(* &quot;-&quot;??_);_(@_)"/>
    <numFmt numFmtId="220" formatCode="#,##0.00000"/>
    <numFmt numFmtId="221" formatCode="#,##0.000000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44"/>
      <name val="Calibri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vertAlign val="superscript"/>
      <sz val="10"/>
      <color indexed="8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0" fillId="0" borderId="1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2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2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2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2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2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0">
      <alignment/>
      <protection/>
    </xf>
    <xf numFmtId="0" fontId="21" fillId="21" borderId="0" applyNumberFormat="0" applyBorder="0" applyAlignment="0" applyProtection="0"/>
    <xf numFmtId="0" fontId="32" fillId="17" borderId="0" applyNumberFormat="0" applyBorder="0" applyAlignment="0" applyProtection="0"/>
    <xf numFmtId="0" fontId="21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18" borderId="0" applyNumberFormat="0" applyBorder="0" applyAlignment="0" applyProtection="0"/>
    <xf numFmtId="0" fontId="32" fillId="24" borderId="0" applyNumberFormat="0" applyBorder="0" applyAlignment="0" applyProtection="0"/>
    <xf numFmtId="0" fontId="21" fillId="17" borderId="0" applyNumberFormat="0" applyBorder="0" applyAlignment="0" applyProtection="0"/>
    <xf numFmtId="0" fontId="32" fillId="17" borderId="0" applyNumberFormat="0" applyBorder="0" applyAlignment="0" applyProtection="0"/>
    <xf numFmtId="0" fontId="21" fillId="20" borderId="0" applyNumberFormat="0" applyBorder="0" applyAlignment="0" applyProtection="0"/>
    <xf numFmtId="0" fontId="32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13" fillId="14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4" fillId="12" borderId="3" applyNumberFormat="0" applyAlignment="0" applyProtection="0"/>
    <xf numFmtId="0" fontId="14" fillId="3" borderId="3" applyNumberFormat="0" applyAlignment="0" applyProtection="0"/>
    <xf numFmtId="0" fontId="15" fillId="12" borderId="2" applyNumberFormat="0" applyAlignment="0" applyProtection="0"/>
    <xf numFmtId="0" fontId="15" fillId="3" borderId="2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 vertical="top"/>
      <protection/>
    </xf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17" fillId="26" borderId="10" applyNumberFormat="0" applyAlignment="0" applyProtection="0"/>
    <xf numFmtId="0" fontId="17" fillId="26" borderId="10" applyNumberFormat="0" applyAlignment="0" applyProtection="0"/>
    <xf numFmtId="0" fontId="37" fillId="26" borderId="10" applyNumberFormat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9" fillId="3" borderId="2" applyNumberFormat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22" fillId="7" borderId="12" applyNumberFormat="0" applyFont="0" applyAlignment="0" applyProtection="0"/>
    <xf numFmtId="0" fontId="4" fillId="7" borderId="12" applyNumberFormat="0" applyFont="0" applyAlignment="0" applyProtection="0"/>
    <xf numFmtId="9" fontId="0" fillId="0" borderId="0" applyFont="0" applyFill="0" applyBorder="0" applyAlignment="0" applyProtection="0"/>
    <xf numFmtId="0" fontId="14" fillId="3" borderId="3" applyNumberFormat="0" applyAlignment="0" applyProtection="0"/>
    <xf numFmtId="0" fontId="14" fillId="27" borderId="3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2" fillId="14" borderId="0" applyNumberFormat="0" applyBorder="0" applyAlignment="0" applyProtection="0"/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0">
      <alignment/>
      <protection locked="0"/>
    </xf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justify" vertical="center"/>
    </xf>
    <xf numFmtId="49" fontId="3" fillId="0" borderId="14" xfId="161" applyNumberFormat="1" applyFont="1" applyBorder="1" applyAlignment="1">
      <alignment horizontal="center" vertical="center"/>
      <protection/>
    </xf>
    <xf numFmtId="4" fontId="44" fillId="0" borderId="14" xfId="162" applyNumberFormat="1" applyFont="1" applyFill="1" applyBorder="1" applyAlignment="1">
      <alignment horizontal="right" vertical="center"/>
      <protection/>
    </xf>
    <xf numFmtId="49" fontId="44" fillId="0" borderId="14" xfId="162" applyNumberFormat="1" applyFont="1" applyBorder="1" applyAlignment="1">
      <alignment horizontal="center" vertical="center"/>
      <protection/>
    </xf>
    <xf numFmtId="0" fontId="44" fillId="0" borderId="14" xfId="162" applyFont="1" applyBorder="1" applyAlignment="1">
      <alignment vertical="center" wrapText="1"/>
      <protection/>
    </xf>
    <xf numFmtId="0" fontId="27" fillId="0" borderId="0" xfId="0" applyFont="1" applyAlignment="1">
      <alignment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4" fontId="26" fillId="0" borderId="14" xfId="0" applyNumberFormat="1" applyFont="1" applyBorder="1" applyAlignment="1">
      <alignment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4" fontId="44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4" fontId="23" fillId="0" borderId="0" xfId="0" applyNumberFormat="1" applyFont="1" applyAlignment="1">
      <alignment/>
    </xf>
    <xf numFmtId="4" fontId="1" fillId="0" borderId="14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4" fillId="0" borderId="14" xfId="0" applyFont="1" applyBorder="1" applyAlignment="1">
      <alignment/>
    </xf>
    <xf numFmtId="4" fontId="26" fillId="0" borderId="14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wrapText="1"/>
    </xf>
    <xf numFmtId="0" fontId="26" fillId="0" borderId="14" xfId="0" applyFont="1" applyBorder="1" applyAlignment="1">
      <alignment wrapText="1"/>
    </xf>
    <xf numFmtId="49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 vertical="top" wrapText="1"/>
    </xf>
    <xf numFmtId="49" fontId="45" fillId="0" borderId="0" xfId="0" applyNumberFormat="1" applyFont="1" applyAlignment="1">
      <alignment/>
    </xf>
    <xf numFmtId="0" fontId="3" fillId="0" borderId="0" xfId="0" applyFont="1" applyAlignment="1">
      <alignment/>
    </xf>
    <xf numFmtId="0" fontId="47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 horizontal="center" vertical="top" wrapText="1"/>
    </xf>
    <xf numFmtId="49" fontId="43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199" fontId="1" fillId="0" borderId="14" xfId="0" applyNumberFormat="1" applyFont="1" applyBorder="1" applyAlignment="1">
      <alignment wrapText="1"/>
    </xf>
    <xf numFmtId="4" fontId="43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4" fontId="23" fillId="0" borderId="14" xfId="0" applyNumberFormat="1" applyFont="1" applyBorder="1" applyAlignment="1">
      <alignment/>
    </xf>
    <xf numFmtId="4" fontId="27" fillId="0" borderId="14" xfId="0" applyNumberFormat="1" applyFont="1" applyBorder="1" applyAlignment="1">
      <alignment/>
    </xf>
    <xf numFmtId="0" fontId="1" fillId="0" borderId="14" xfId="164" applyFont="1" applyBorder="1" applyAlignment="1">
      <alignment horizontal="left" vertical="center" wrapText="1"/>
      <protection/>
    </xf>
    <xf numFmtId="0" fontId="35" fillId="0" borderId="0" xfId="164">
      <alignment/>
      <protection/>
    </xf>
    <xf numFmtId="0" fontId="1" fillId="0" borderId="0" xfId="164" applyFont="1" applyAlignment="1">
      <alignment horizontal="left"/>
      <protection/>
    </xf>
    <xf numFmtId="0" fontId="48" fillId="0" borderId="0" xfId="164" applyFont="1" applyAlignment="1">
      <alignment horizontal="center"/>
      <protection/>
    </xf>
    <xf numFmtId="0" fontId="35" fillId="0" borderId="0" xfId="164" applyFont="1" applyAlignment="1">
      <alignment/>
      <protection/>
    </xf>
    <xf numFmtId="0" fontId="1" fillId="0" borderId="0" xfId="164" applyFont="1">
      <alignment/>
      <protection/>
    </xf>
    <xf numFmtId="0" fontId="3" fillId="0" borderId="0" xfId="164" applyFont="1">
      <alignment/>
      <protection/>
    </xf>
    <xf numFmtId="0" fontId="1" fillId="0" borderId="0" xfId="164" applyFont="1" applyAlignment="1">
      <alignment horizontal="right"/>
      <protection/>
    </xf>
    <xf numFmtId="0" fontId="1" fillId="0" borderId="14" xfId="164" applyFont="1" applyBorder="1" applyAlignment="1">
      <alignment horizontal="center" vertical="center" wrapText="1"/>
      <protection/>
    </xf>
    <xf numFmtId="0" fontId="1" fillId="0" borderId="14" xfId="164" applyFont="1" applyFill="1" applyBorder="1" applyAlignment="1">
      <alignment horizontal="center" vertical="center" wrapText="1"/>
      <protection/>
    </xf>
    <xf numFmtId="0" fontId="3" fillId="0" borderId="14" xfId="164" applyFont="1" applyBorder="1" applyAlignment="1">
      <alignment horizontal="center" vertical="center" wrapText="1"/>
      <protection/>
    </xf>
    <xf numFmtId="4" fontId="3" fillId="0" borderId="14" xfId="164" applyNumberFormat="1" applyFont="1" applyBorder="1" applyAlignment="1">
      <alignment horizontal="right" vertical="center" wrapText="1"/>
      <protection/>
    </xf>
    <xf numFmtId="0" fontId="1" fillId="0" borderId="14" xfId="165" applyFont="1" applyFill="1" applyBorder="1" applyAlignment="1">
      <alignment horizontal="left" wrapText="1" shrinkToFit="1"/>
      <protection/>
    </xf>
    <xf numFmtId="4" fontId="3" fillId="0" borderId="14" xfId="164" applyNumberFormat="1" applyFont="1" applyFill="1" applyBorder="1" applyAlignment="1">
      <alignment horizontal="right" vertical="center" wrapText="1"/>
      <protection/>
    </xf>
    <xf numFmtId="4" fontId="3" fillId="0" borderId="14" xfId="164" applyNumberFormat="1" applyFont="1" applyBorder="1" applyAlignment="1">
      <alignment horizontal="right" wrapText="1"/>
      <protection/>
    </xf>
    <xf numFmtId="4" fontId="3" fillId="0" borderId="14" xfId="164" applyNumberFormat="1" applyFont="1" applyFill="1" applyBorder="1" applyAlignment="1">
      <alignment horizontal="right" wrapText="1"/>
      <protection/>
    </xf>
    <xf numFmtId="4" fontId="3" fillId="0" borderId="14" xfId="165" applyNumberFormat="1" applyFont="1" applyFill="1" applyBorder="1" applyAlignment="1">
      <alignment horizontal="right" wrapText="1" shrinkToFit="1"/>
      <protection/>
    </xf>
    <xf numFmtId="4" fontId="3" fillId="0" borderId="14" xfId="165" applyNumberFormat="1" applyFont="1" applyFill="1" applyBorder="1" applyAlignment="1">
      <alignment horizontal="right" wrapText="1"/>
      <protection/>
    </xf>
    <xf numFmtId="1" fontId="1" fillId="0" borderId="14" xfId="165" applyNumberFormat="1" applyFont="1" applyFill="1" applyBorder="1" applyAlignment="1">
      <alignment horizontal="left" wrapText="1" shrinkToFit="1"/>
      <protection/>
    </xf>
    <xf numFmtId="4" fontId="3" fillId="0" borderId="14" xfId="164" applyNumberFormat="1" applyFont="1" applyBorder="1" applyAlignment="1">
      <alignment horizontal="left" vertical="center" wrapText="1"/>
      <protection/>
    </xf>
    <xf numFmtId="0" fontId="1" fillId="0" borderId="14" xfId="164" applyFont="1" applyFill="1" applyBorder="1" applyAlignment="1">
      <alignment horizontal="left" vertical="center" wrapText="1"/>
      <protection/>
    </xf>
    <xf numFmtId="0" fontId="35" fillId="0" borderId="0" xfId="164" applyFill="1">
      <alignment/>
      <protection/>
    </xf>
    <xf numFmtId="0" fontId="35" fillId="0" borderId="14" xfId="164" applyBorder="1" applyAlignment="1">
      <alignment horizontal="left" vertical="center" wrapText="1"/>
      <protection/>
    </xf>
    <xf numFmtId="4" fontId="35" fillId="0" borderId="0" xfId="164" applyNumberForma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2" fillId="0" borderId="14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4" fontId="3" fillId="0" borderId="14" xfId="164" applyNumberFormat="1" applyFont="1" applyBorder="1">
      <alignment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4" fontId="50" fillId="0" borderId="14" xfId="0" applyNumberFormat="1" applyFont="1" applyBorder="1" applyAlignment="1">
      <alignment horizontal="center" vertical="top" wrapText="1"/>
    </xf>
    <xf numFmtId="4" fontId="50" fillId="0" borderId="14" xfId="0" applyNumberFormat="1" applyFont="1" applyBorder="1" applyAlignment="1">
      <alignment horizontal="center" wrapText="1"/>
    </xf>
    <xf numFmtId="4" fontId="50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15">
      <alignment/>
      <protection/>
    </xf>
    <xf numFmtId="0" fontId="48" fillId="0" borderId="0" xfId="15" applyFont="1" applyAlignment="1">
      <alignment horizontal="center" vertical="center" wrapText="1"/>
      <protection/>
    </xf>
    <xf numFmtId="0" fontId="51" fillId="0" borderId="0" xfId="15" applyFont="1" applyAlignment="1">
      <alignment vertical="center" wrapText="1"/>
      <protection/>
    </xf>
    <xf numFmtId="0" fontId="4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4" fillId="0" borderId="0" xfId="15" applyFont="1" applyAlignment="1">
      <alignment horizontal="right"/>
      <protection/>
    </xf>
    <xf numFmtId="0" fontId="44" fillId="0" borderId="17" xfId="15" applyFont="1" applyBorder="1" applyAlignment="1">
      <alignment horizontal="center" vertical="center" wrapText="1"/>
      <protection/>
    </xf>
    <xf numFmtId="0" fontId="44" fillId="0" borderId="14" xfId="15" applyFont="1" applyBorder="1" applyAlignment="1">
      <alignment horizontal="center" vertical="center" wrapText="1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29" fillId="0" borderId="0" xfId="15" applyAlignment="1">
      <alignment wrapText="1"/>
      <protection/>
    </xf>
    <xf numFmtId="0" fontId="4" fillId="0" borderId="14" xfId="15" applyFont="1" applyBorder="1" applyAlignment="1">
      <alignment horizontal="center" vertical="top" wrapText="1"/>
      <protection/>
    </xf>
    <xf numFmtId="2" fontId="3" fillId="0" borderId="14" xfId="15" applyNumberFormat="1" applyFont="1" applyBorder="1" applyAlignment="1">
      <alignment horizontal="center" vertical="top" wrapText="1"/>
      <protection/>
    </xf>
    <xf numFmtId="2" fontId="3" fillId="0" borderId="14" xfId="15" applyNumberFormat="1" applyFont="1" applyBorder="1" applyAlignment="1">
      <alignment horizontal="center" vertical="center" wrapText="1"/>
      <protection/>
    </xf>
    <xf numFmtId="0" fontId="3" fillId="0" borderId="14" xfId="15" applyFont="1" applyBorder="1" applyAlignment="1">
      <alignment horizontal="center" vertical="top" wrapText="1"/>
      <protection/>
    </xf>
    <xf numFmtId="0" fontId="26" fillId="0" borderId="14" xfId="15" applyFont="1" applyBorder="1" applyAlignment="1">
      <alignment horizontal="center" vertical="center"/>
      <protection/>
    </xf>
    <xf numFmtId="0" fontId="26" fillId="0" borderId="14" xfId="15" applyFont="1" applyBorder="1" applyAlignment="1">
      <alignment horizontal="center" vertical="center" wrapText="1"/>
      <protection/>
    </xf>
    <xf numFmtId="4" fontId="26" fillId="0" borderId="14" xfId="15" applyNumberFormat="1" applyFont="1" applyBorder="1" applyAlignment="1">
      <alignment vertical="center"/>
      <protection/>
    </xf>
    <xf numFmtId="4" fontId="3" fillId="0" borderId="14" xfId="15" applyNumberFormat="1" applyFont="1" applyBorder="1" applyAlignment="1">
      <alignment horizontal="right" vertical="top" wrapText="1"/>
      <protection/>
    </xf>
    <xf numFmtId="4" fontId="44" fillId="0" borderId="14" xfId="15" applyNumberFormat="1" applyFont="1" applyFill="1" applyBorder="1" applyAlignment="1" applyProtection="1">
      <alignment vertical="center"/>
      <protection/>
    </xf>
    <xf numFmtId="0" fontId="3" fillId="0" borderId="14" xfId="15" applyFont="1" applyBorder="1" applyAlignment="1">
      <alignment horizontal="justify" vertical="top" wrapText="1"/>
      <protection/>
    </xf>
    <xf numFmtId="4" fontId="43" fillId="0" borderId="14" xfId="15" applyNumberFormat="1" applyFont="1" applyBorder="1" applyAlignment="1">
      <alignment horizontal="center" vertical="top" wrapText="1"/>
      <protection/>
    </xf>
    <xf numFmtId="4" fontId="3" fillId="0" borderId="14" xfId="15" applyNumberFormat="1" applyFont="1" applyBorder="1" applyAlignment="1">
      <alignment horizontal="center" vertical="top" wrapText="1"/>
      <protection/>
    </xf>
    <xf numFmtId="0" fontId="1" fillId="0" borderId="0" xfId="15" applyFont="1" applyAlignment="1">
      <alignment horizontal="justify"/>
      <protection/>
    </xf>
    <xf numFmtId="49" fontId="26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/>
    </xf>
    <xf numFmtId="0" fontId="47" fillId="0" borderId="14" xfId="161" applyFont="1" applyBorder="1" applyAlignment="1">
      <alignment vertical="center" wrapText="1"/>
      <protection/>
    </xf>
    <xf numFmtId="49" fontId="44" fillId="0" borderId="0" xfId="162" applyNumberFormat="1" applyFont="1" applyBorder="1" applyAlignment="1">
      <alignment horizontal="center" vertical="center"/>
      <protection/>
    </xf>
    <xf numFmtId="0" fontId="44" fillId="0" borderId="0" xfId="162" applyFont="1" applyBorder="1" applyAlignment="1">
      <alignment vertical="center" wrapText="1"/>
      <protection/>
    </xf>
    <xf numFmtId="4" fontId="3" fillId="0" borderId="0" xfId="164" applyNumberFormat="1" applyFont="1" applyFill="1" applyBorder="1" applyAlignment="1">
      <alignment horizontal="right" vertical="center" wrapText="1"/>
      <protection/>
    </xf>
    <xf numFmtId="0" fontId="35" fillId="0" borderId="0" xfId="164" applyBorder="1">
      <alignment/>
      <protection/>
    </xf>
    <xf numFmtId="0" fontId="35" fillId="0" borderId="0" xfId="164" applyFill="1" applyBorder="1">
      <alignment/>
      <protection/>
    </xf>
    <xf numFmtId="0" fontId="3" fillId="0" borderId="14" xfId="0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4" fontId="3" fillId="0" borderId="0" xfId="164" applyNumberFormat="1" applyFont="1" applyBorder="1" applyAlignment="1">
      <alignment horizontal="right" vertical="center" wrapText="1"/>
      <protection/>
    </xf>
    <xf numFmtId="0" fontId="52" fillId="0" borderId="0" xfId="0" applyFont="1" applyAlignment="1">
      <alignment wrapText="1"/>
    </xf>
    <xf numFmtId="4" fontId="24" fillId="0" borderId="14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2" fillId="0" borderId="14" xfId="164" applyFont="1" applyBorder="1" applyAlignment="1">
      <alignment horizontal="left" vertical="center" wrapText="1"/>
      <protection/>
    </xf>
    <xf numFmtId="4" fontId="3" fillId="0" borderId="14" xfId="164" applyNumberFormat="1" applyFont="1" applyBorder="1" applyAlignment="1">
      <alignment vertical="center" wrapText="1"/>
      <protection/>
    </xf>
    <xf numFmtId="0" fontId="53" fillId="0" borderId="14" xfId="164" applyFont="1" applyBorder="1" applyAlignment="1">
      <alignment horizontal="left" vertical="center" wrapText="1"/>
      <protection/>
    </xf>
    <xf numFmtId="4" fontId="44" fillId="0" borderId="0" xfId="0" applyNumberFormat="1" applyFont="1" applyAlignment="1">
      <alignment/>
    </xf>
    <xf numFmtId="49" fontId="3" fillId="0" borderId="22" xfId="161" applyNumberFormat="1" applyFont="1" applyBorder="1" applyAlignment="1">
      <alignment horizontal="center" vertical="center"/>
      <protection/>
    </xf>
    <xf numFmtId="0" fontId="44" fillId="0" borderId="19" xfId="0" applyFont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4" fontId="3" fillId="0" borderId="14" xfId="161" applyNumberFormat="1" applyFont="1" applyFill="1" applyBorder="1" applyAlignment="1">
      <alignment vertical="center"/>
      <protection/>
    </xf>
    <xf numFmtId="4" fontId="44" fillId="0" borderId="14" xfId="0" applyNumberFormat="1" applyFont="1" applyBorder="1" applyAlignment="1">
      <alignment vertical="center"/>
    </xf>
    <xf numFmtId="4" fontId="44" fillId="0" borderId="19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4" fontId="44" fillId="0" borderId="14" xfId="15" applyNumberFormat="1" applyFont="1" applyFill="1" applyBorder="1" applyAlignment="1">
      <alignment horizontal="right" vertical="center"/>
      <protection/>
    </xf>
    <xf numFmtId="4" fontId="26" fillId="0" borderId="14" xfId="15" applyNumberFormat="1" applyFont="1" applyBorder="1" applyAlignment="1">
      <alignment horizontal="right" vertical="center"/>
      <protection/>
    </xf>
    <xf numFmtId="0" fontId="44" fillId="0" borderId="14" xfId="0" applyFont="1" applyFill="1" applyBorder="1" applyAlignment="1">
      <alignment horizontal="center" vertical="center"/>
    </xf>
    <xf numFmtId="0" fontId="3" fillId="0" borderId="14" xfId="161" applyFont="1" applyFill="1" applyBorder="1" applyAlignment="1">
      <alignment horizontal="center" vertical="center"/>
      <protection/>
    </xf>
    <xf numFmtId="0" fontId="3" fillId="0" borderId="14" xfId="161" applyFont="1" applyFill="1" applyBorder="1" applyAlignment="1">
      <alignment vertical="center" wrapText="1"/>
      <protection/>
    </xf>
    <xf numFmtId="4" fontId="44" fillId="0" borderId="14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horizontal="center" vertical="center" wrapText="1"/>
    </xf>
    <xf numFmtId="49" fontId="44" fillId="0" borderId="14" xfId="162" applyNumberFormat="1" applyFont="1" applyFill="1" applyBorder="1" applyAlignment="1">
      <alignment horizontal="center" vertical="center"/>
      <protection/>
    </xf>
    <xf numFmtId="0" fontId="44" fillId="0" borderId="14" xfId="162" applyFont="1" applyFill="1" applyBorder="1" applyAlignment="1">
      <alignment vertical="center" wrapText="1"/>
      <protection/>
    </xf>
    <xf numFmtId="4" fontId="44" fillId="0" borderId="14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4" fontId="44" fillId="0" borderId="14" xfId="0" applyNumberFormat="1" applyFont="1" applyFill="1" applyBorder="1" applyAlignment="1">
      <alignment/>
    </xf>
    <xf numFmtId="0" fontId="3" fillId="0" borderId="0" xfId="15" applyFont="1" applyAlignment="1">
      <alignment horizontal="left" wrapText="1"/>
      <protection/>
    </xf>
    <xf numFmtId="0" fontId="24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3" fillId="0" borderId="23" xfId="163" applyFont="1" applyFill="1" applyBorder="1" applyAlignment="1">
      <alignment vertical="center" wrapText="1"/>
      <protection/>
    </xf>
    <xf numFmtId="204" fontId="44" fillId="0" borderId="14" xfId="15" applyNumberFormat="1" applyFont="1" applyFill="1" applyBorder="1" applyAlignment="1">
      <alignment horizontal="right" vertical="center" wrapText="1"/>
      <protection/>
    </xf>
    <xf numFmtId="4" fontId="44" fillId="0" borderId="14" xfId="0" applyNumberFormat="1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49" fontId="44" fillId="0" borderId="19" xfId="162" applyNumberFormat="1" applyFont="1" applyFill="1" applyBorder="1" applyAlignment="1">
      <alignment horizontal="center" vertical="center"/>
      <protection/>
    </xf>
    <xf numFmtId="0" fontId="44" fillId="0" borderId="19" xfId="162" applyFont="1" applyFill="1" applyBorder="1" applyAlignment="1">
      <alignment vertical="center" wrapText="1"/>
      <protection/>
    </xf>
    <xf numFmtId="204" fontId="44" fillId="0" borderId="24" xfId="15" applyNumberFormat="1" applyFont="1" applyFill="1" applyBorder="1" applyAlignment="1">
      <alignment horizontal="right" vertical="center" wrapText="1"/>
      <protection/>
    </xf>
    <xf numFmtId="0" fontId="44" fillId="0" borderId="14" xfId="15" applyFont="1" applyFill="1" applyBorder="1" applyAlignment="1">
      <alignment horizontal="center" vertical="center"/>
      <protection/>
    </xf>
    <xf numFmtId="0" fontId="44" fillId="0" borderId="14" xfId="15" applyFont="1" applyFill="1" applyBorder="1" applyAlignment="1">
      <alignment horizontal="left" vertical="center" wrapText="1"/>
      <protection/>
    </xf>
    <xf numFmtId="0" fontId="44" fillId="0" borderId="14" xfId="15" applyFont="1" applyFill="1" applyBorder="1" applyAlignment="1">
      <alignment vertical="center" wrapText="1"/>
      <protection/>
    </xf>
    <xf numFmtId="0" fontId="3" fillId="0" borderId="14" xfId="15" applyFont="1" applyFill="1" applyBorder="1" applyAlignment="1">
      <alignment horizontal="center" vertical="top" wrapText="1"/>
      <protection/>
    </xf>
    <xf numFmtId="0" fontId="44" fillId="0" borderId="14" xfId="15" applyFont="1" applyFill="1" applyBorder="1" applyAlignment="1">
      <alignment horizontal="center" vertical="center" wrapText="1"/>
      <protection/>
    </xf>
    <xf numFmtId="4" fontId="26" fillId="0" borderId="14" xfId="15" applyNumberFormat="1" applyFont="1" applyFill="1" applyBorder="1" applyAlignment="1">
      <alignment vertical="center"/>
      <protection/>
    </xf>
    <xf numFmtId="0" fontId="3" fillId="0" borderId="14" xfId="15" applyFont="1" applyFill="1" applyBorder="1" applyAlignment="1">
      <alignment horizontal="right" vertical="top" wrapText="1"/>
      <protection/>
    </xf>
    <xf numFmtId="4" fontId="1" fillId="0" borderId="14" xfId="0" applyNumberFormat="1" applyFont="1" applyFill="1" applyBorder="1" applyAlignment="1">
      <alignment horizontal="right" wrapText="1"/>
    </xf>
    <xf numFmtId="4" fontId="50" fillId="0" borderId="14" xfId="0" applyNumberFormat="1" applyFont="1" applyBorder="1" applyAlignment="1">
      <alignment horizontal="right" vertical="top" wrapText="1"/>
    </xf>
    <xf numFmtId="0" fontId="44" fillId="0" borderId="17" xfId="162" applyFont="1" applyBorder="1" applyAlignment="1">
      <alignment vertical="center" wrapText="1"/>
      <protection/>
    </xf>
    <xf numFmtId="4" fontId="44" fillId="0" borderId="17" xfId="0" applyNumberFormat="1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7" fillId="0" borderId="19" xfId="161" applyFont="1" applyBorder="1" applyAlignment="1">
      <alignment vertical="center" wrapText="1"/>
      <protection/>
    </xf>
    <xf numFmtId="0" fontId="44" fillId="0" borderId="19" xfId="162" applyFont="1" applyBorder="1" applyAlignment="1">
      <alignment vertical="center" wrapText="1"/>
      <protection/>
    </xf>
    <xf numFmtId="0" fontId="23" fillId="0" borderId="19" xfId="0" applyFont="1" applyBorder="1" applyAlignment="1">
      <alignment/>
    </xf>
    <xf numFmtId="4" fontId="44" fillId="0" borderId="0" xfId="0" applyNumberFormat="1" applyFont="1" applyAlignment="1">
      <alignment wrapText="1"/>
    </xf>
    <xf numFmtId="0" fontId="44" fillId="0" borderId="22" xfId="0" applyFont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4" fontId="3" fillId="0" borderId="14" xfId="15" applyNumberFormat="1" applyFont="1" applyFill="1" applyBorder="1" applyAlignment="1">
      <alignment horizontal="right" vertical="top" wrapText="1"/>
      <protection/>
    </xf>
    <xf numFmtId="4" fontId="43" fillId="0" borderId="14" xfId="15" applyNumberFormat="1" applyFont="1" applyBorder="1" applyAlignment="1">
      <alignment horizontal="right" vertical="top" wrapText="1"/>
      <protection/>
    </xf>
    <xf numFmtId="0" fontId="3" fillId="0" borderId="14" xfId="163" applyFont="1" applyFill="1" applyBorder="1" applyAlignment="1" quotePrefix="1">
      <alignment horizontal="center"/>
      <protection/>
    </xf>
    <xf numFmtId="0" fontId="3" fillId="0" borderId="22" xfId="163" applyFont="1" applyFill="1" applyBorder="1" applyAlignment="1">
      <alignment vertical="center" wrapText="1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22" xfId="15" applyFont="1" applyBorder="1" applyAlignment="1">
      <alignment horizontal="center" vertical="center" wrapText="1"/>
      <protection/>
    </xf>
    <xf numFmtId="0" fontId="3" fillId="0" borderId="25" xfId="15" applyFont="1" applyBorder="1" applyAlignment="1">
      <alignment horizontal="center" vertical="center" wrapText="1"/>
      <protection/>
    </xf>
    <xf numFmtId="0" fontId="3" fillId="0" borderId="23" xfId="15" applyFont="1" applyBorder="1" applyAlignment="1">
      <alignment horizontal="center" vertical="center" wrapText="1"/>
      <protection/>
    </xf>
    <xf numFmtId="0" fontId="48" fillId="0" borderId="0" xfId="15" applyFont="1" applyAlignment="1">
      <alignment horizontal="center" vertical="center" wrapText="1"/>
      <protection/>
    </xf>
    <xf numFmtId="0" fontId="51" fillId="0" borderId="0" xfId="15" applyFont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14" xfId="164" applyFont="1" applyBorder="1" applyAlignment="1">
      <alignment horizontal="center" wrapText="1"/>
      <protection/>
    </xf>
    <xf numFmtId="0" fontId="1" fillId="0" borderId="14" xfId="164" applyFont="1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8" fillId="0" borderId="0" xfId="0" applyFont="1" applyAlignment="1">
      <alignment horizontal="lef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3" fillId="0" borderId="0" xfId="15" applyFont="1" applyAlignment="1">
      <alignment horizontal="left"/>
      <protection/>
    </xf>
    <xf numFmtId="0" fontId="51" fillId="0" borderId="0" xfId="15" applyFont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79">
    <cellStyle name="Normal" xfId="0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’ћѓћ‚›‰" xfId="21"/>
    <cellStyle name="20% - Акцент1" xfId="22"/>
    <cellStyle name="20% — акцент1" xfId="23"/>
    <cellStyle name="20% - Акцент1 2" xfId="24"/>
    <cellStyle name="20% - Акцент2" xfId="25"/>
    <cellStyle name="20% — акцент2" xfId="26"/>
    <cellStyle name="20% - Акцент2 2" xfId="27"/>
    <cellStyle name="20% - Акцент3" xfId="28"/>
    <cellStyle name="20% — акцент3" xfId="29"/>
    <cellStyle name="20% - Акцент3 2" xfId="30"/>
    <cellStyle name="20% - Акцент4" xfId="31"/>
    <cellStyle name="20% — акцент4" xfId="32"/>
    <cellStyle name="20% - Акцент4 2" xfId="33"/>
    <cellStyle name="20% - Акцент5" xfId="34"/>
    <cellStyle name="20% — акцент5" xfId="35"/>
    <cellStyle name="20% - Акцент5 2" xfId="36"/>
    <cellStyle name="20% - Акцент6" xfId="37"/>
    <cellStyle name="20% — акцент6" xfId="38"/>
    <cellStyle name="20% - Акцент6 2" xfId="39"/>
    <cellStyle name="20% – Акцентування1" xfId="40"/>
    <cellStyle name="20% – Акцентування2" xfId="41"/>
    <cellStyle name="20% – Акцентування3" xfId="42"/>
    <cellStyle name="20% – Акцентування4" xfId="43"/>
    <cellStyle name="20% – Акцентування5" xfId="44"/>
    <cellStyle name="20% – Акцентування6" xfId="45"/>
    <cellStyle name="40% - Акцент1" xfId="46"/>
    <cellStyle name="40% — акцент1" xfId="47"/>
    <cellStyle name="40% - Акцент1 2" xfId="48"/>
    <cellStyle name="40% - Акцент2" xfId="49"/>
    <cellStyle name="40% — акцент2" xfId="50"/>
    <cellStyle name="40% - Акцент2 2" xfId="51"/>
    <cellStyle name="40% - Акцент3" xfId="52"/>
    <cellStyle name="40% — акцент3" xfId="53"/>
    <cellStyle name="40% - Акцент3 2" xfId="54"/>
    <cellStyle name="40% - Акцент4" xfId="55"/>
    <cellStyle name="40% — акцент4" xfId="56"/>
    <cellStyle name="40% - Акцент4 2" xfId="57"/>
    <cellStyle name="40% - Акцент5" xfId="58"/>
    <cellStyle name="40% — акцент5" xfId="59"/>
    <cellStyle name="40% - Акцент5 2" xfId="60"/>
    <cellStyle name="40% - Акцент6" xfId="61"/>
    <cellStyle name="40% — акцент6" xfId="62"/>
    <cellStyle name="40% - Акцент6 2" xfId="63"/>
    <cellStyle name="40% – Акцентування1" xfId="64"/>
    <cellStyle name="40% – Акцентування2" xfId="65"/>
    <cellStyle name="40% – Акцентування3" xfId="66"/>
    <cellStyle name="40% – Акцентування4" xfId="67"/>
    <cellStyle name="40% – Акцентування5" xfId="68"/>
    <cellStyle name="40% – Акцентування6" xfId="69"/>
    <cellStyle name="60% - Акцент1" xfId="70"/>
    <cellStyle name="60% — акцент1" xfId="71"/>
    <cellStyle name="60% - Акцент1 2" xfId="72"/>
    <cellStyle name="60% - Акцент2" xfId="73"/>
    <cellStyle name="60% — акцент2" xfId="74"/>
    <cellStyle name="60% - Акцент2 2" xfId="75"/>
    <cellStyle name="60% - Акцент3" xfId="76"/>
    <cellStyle name="60% — акцент3" xfId="77"/>
    <cellStyle name="60% - Акцент3 2" xfId="78"/>
    <cellStyle name="60% - Акцент4" xfId="79"/>
    <cellStyle name="60% — акцент4" xfId="80"/>
    <cellStyle name="60% - Акцент4 2" xfId="81"/>
    <cellStyle name="60% - Акцент5" xfId="82"/>
    <cellStyle name="60% — акцент5" xfId="83"/>
    <cellStyle name="60% - Акцент5 2" xfId="84"/>
    <cellStyle name="60% - Акцент6" xfId="85"/>
    <cellStyle name="60% — акцент6" xfId="86"/>
    <cellStyle name="60% - Акцент6 2" xfId="87"/>
    <cellStyle name="60% – Акцентування1" xfId="88"/>
    <cellStyle name="60% – Акцентування2" xfId="89"/>
    <cellStyle name="60% – Акцентування3" xfId="90"/>
    <cellStyle name="60% – Акцентування4" xfId="91"/>
    <cellStyle name="60% – Акцентування5" xfId="92"/>
    <cellStyle name="60% – Акцентування6" xfId="93"/>
    <cellStyle name="Normal" xfId="94"/>
    <cellStyle name="Акцент1" xfId="95"/>
    <cellStyle name="Акцент1 2" xfId="96"/>
    <cellStyle name="Акцент2" xfId="97"/>
    <cellStyle name="Акцент2 2" xfId="98"/>
    <cellStyle name="Акцент3" xfId="99"/>
    <cellStyle name="Акцент3 2" xfId="100"/>
    <cellStyle name="Акцент4" xfId="101"/>
    <cellStyle name="Акцент4 2" xfId="102"/>
    <cellStyle name="Акцент5" xfId="103"/>
    <cellStyle name="Акцент5 2" xfId="104"/>
    <cellStyle name="Акцент6" xfId="105"/>
    <cellStyle name="Акцент6 2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ывод" xfId="116"/>
    <cellStyle name="Вывод 2" xfId="117"/>
    <cellStyle name="Вычисление" xfId="118"/>
    <cellStyle name="Вычисление 2" xfId="119"/>
    <cellStyle name="Hyperlink" xfId="120"/>
    <cellStyle name="Currency" xfId="121"/>
    <cellStyle name="Currency [0]" xfId="122"/>
    <cellStyle name="Добре" xfId="123"/>
    <cellStyle name="Заголовок 1" xfId="124"/>
    <cellStyle name="Заголовок 2" xfId="125"/>
    <cellStyle name="Заголовок 3" xfId="126"/>
    <cellStyle name="Заголовок 4" xfId="127"/>
    <cellStyle name="Звичайний 10" xfId="128"/>
    <cellStyle name="Звичайний 11" xfId="129"/>
    <cellStyle name="Звичайний 12" xfId="130"/>
    <cellStyle name="Звичайний 13" xfId="131"/>
    <cellStyle name="Звичайний 14" xfId="132"/>
    <cellStyle name="Звичайний 15" xfId="133"/>
    <cellStyle name="Звичайний 16" xfId="134"/>
    <cellStyle name="Звичайний 17" xfId="135"/>
    <cellStyle name="Звичайний 18" xfId="136"/>
    <cellStyle name="Звичайний 19" xfId="137"/>
    <cellStyle name="Звичайний 2" xfId="138"/>
    <cellStyle name="Звичайний 20" xfId="139"/>
    <cellStyle name="Звичайний 3" xfId="140"/>
    <cellStyle name="Звичайний 4" xfId="141"/>
    <cellStyle name="Звичайний 5" xfId="142"/>
    <cellStyle name="Звичайний 6" xfId="143"/>
    <cellStyle name="Звичайний 7" xfId="144"/>
    <cellStyle name="Звичайний 8" xfId="145"/>
    <cellStyle name="Звичайний 9" xfId="146"/>
    <cellStyle name="Звичайний_Додаток _ 3 зм_ни 4575" xfId="147"/>
    <cellStyle name="Зв'язана клітинка" xfId="148"/>
    <cellStyle name="Итог" xfId="149"/>
    <cellStyle name="Итог 2" xfId="150"/>
    <cellStyle name="Контрольна клітинка" xfId="151"/>
    <cellStyle name="Контрольная ячейка" xfId="152"/>
    <cellStyle name="Контрольная ячейка 2" xfId="153"/>
    <cellStyle name="Назва" xfId="154"/>
    <cellStyle name="Название" xfId="155"/>
    <cellStyle name="Название 2" xfId="156"/>
    <cellStyle name="Нейтральный" xfId="157"/>
    <cellStyle name="Нейтральный 2" xfId="158"/>
    <cellStyle name="Обчислення" xfId="159"/>
    <cellStyle name="Обычный 2" xfId="160"/>
    <cellStyle name="Обычный_shabl_dod" xfId="161"/>
    <cellStyle name="Обычный_видатки" xfId="162"/>
    <cellStyle name="Обычный_Додаток" xfId="163"/>
    <cellStyle name="Обычный_Додаток 2 до Типової форми" xfId="164"/>
    <cellStyle name="Обычный_січень 2011" xfId="165"/>
    <cellStyle name="Followed Hyperlink" xfId="166"/>
    <cellStyle name="Підсумок" xfId="167"/>
    <cellStyle name="Плохой" xfId="168"/>
    <cellStyle name="Плохой 2" xfId="169"/>
    <cellStyle name="Поганий" xfId="170"/>
    <cellStyle name="Пояснение" xfId="171"/>
    <cellStyle name="Пояснение 2" xfId="172"/>
    <cellStyle name="Примечание" xfId="173"/>
    <cellStyle name="Примечание 2" xfId="174"/>
    <cellStyle name="Примітка" xfId="175"/>
    <cellStyle name="Percent" xfId="176"/>
    <cellStyle name="Результат" xfId="177"/>
    <cellStyle name="Результат 1" xfId="178"/>
    <cellStyle name="Связанная ячейка" xfId="179"/>
    <cellStyle name="Связанная ячейка 2" xfId="180"/>
    <cellStyle name="Середній" xfId="181"/>
    <cellStyle name="Стиль 1" xfId="182"/>
    <cellStyle name="Текст попередження" xfId="183"/>
    <cellStyle name="Текст пояснення" xfId="184"/>
    <cellStyle name="Текст предупреждения" xfId="185"/>
    <cellStyle name="Текст предупреждения 2" xfId="186"/>
    <cellStyle name="Тысячи [0]_Розподіл (2)" xfId="187"/>
    <cellStyle name="Тысячи_Розподіл (2)" xfId="188"/>
    <cellStyle name="Comma" xfId="189"/>
    <cellStyle name="Comma [0]" xfId="190"/>
    <cellStyle name="Хороший" xfId="191"/>
    <cellStyle name="Хороший 2" xfId="192"/>
    <cellStyle name="Џђћ–…ќ’ќ›‰" xfId="193"/>
  </cellStyles>
  <dxfs count="1"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6.75390625" style="0" customWidth="1"/>
    <col min="2" max="2" width="44.625" style="0" customWidth="1"/>
    <col min="3" max="3" width="28.75390625" style="0" customWidth="1"/>
    <col min="4" max="4" width="26.00390625" style="0" customWidth="1"/>
    <col min="5" max="5" width="22.75390625" style="0" customWidth="1"/>
    <col min="6" max="6" width="23.00390625" style="0" customWidth="1"/>
    <col min="7" max="7" width="22.125" style="0" customWidth="1"/>
    <col min="8" max="8" width="15.75390625" style="0" customWidth="1"/>
  </cols>
  <sheetData>
    <row r="1" ht="18.75">
      <c r="D1" s="1" t="s">
        <v>38</v>
      </c>
    </row>
    <row r="2" ht="18.75">
      <c r="D2" s="1" t="s">
        <v>162</v>
      </c>
    </row>
    <row r="3" ht="18.75">
      <c r="D3" s="1"/>
    </row>
    <row r="4" spans="1:7" ht="18.75">
      <c r="A4" s="227" t="s">
        <v>161</v>
      </c>
      <c r="B4" s="227"/>
      <c r="C4" s="227"/>
      <c r="D4" s="227"/>
      <c r="E4" s="227"/>
      <c r="F4" s="227"/>
      <c r="G4" s="227"/>
    </row>
    <row r="5" ht="15.75">
      <c r="A5" s="63" t="s">
        <v>163</v>
      </c>
    </row>
    <row r="6" ht="15.75">
      <c r="A6" s="64" t="s">
        <v>39</v>
      </c>
    </row>
    <row r="7" ht="15.75">
      <c r="G7" s="3" t="s">
        <v>40</v>
      </c>
    </row>
    <row r="8" spans="1:7" ht="12.75">
      <c r="A8" s="228" t="s">
        <v>41</v>
      </c>
      <c r="B8" s="228" t="s">
        <v>42</v>
      </c>
      <c r="C8" s="47" t="s">
        <v>175</v>
      </c>
      <c r="D8" s="47" t="s">
        <v>176</v>
      </c>
      <c r="E8" s="47" t="s">
        <v>177</v>
      </c>
      <c r="F8" s="47" t="s">
        <v>178</v>
      </c>
      <c r="G8" s="47" t="s">
        <v>179</v>
      </c>
    </row>
    <row r="9" spans="1:7" ht="12.75">
      <c r="A9" s="229"/>
      <c r="B9" s="229"/>
      <c r="C9" s="58" t="s">
        <v>145</v>
      </c>
      <c r="D9" s="58" t="s">
        <v>44</v>
      </c>
      <c r="E9" s="58" t="s">
        <v>45</v>
      </c>
      <c r="F9" s="58" t="s">
        <v>45</v>
      </c>
      <c r="G9" s="58" t="s">
        <v>45</v>
      </c>
    </row>
    <row r="10" spans="1:7" ht="15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</row>
    <row r="11" spans="1:7" ht="18.75">
      <c r="A11" s="62" t="s">
        <v>46</v>
      </c>
      <c r="B11" s="62"/>
      <c r="C11" s="62"/>
      <c r="D11" s="62"/>
      <c r="E11" s="62"/>
      <c r="F11" s="62"/>
      <c r="G11" s="62"/>
    </row>
    <row r="12" spans="1:7" s="44" customFormat="1" ht="37.5" customHeight="1">
      <c r="A12" s="41" t="s">
        <v>47</v>
      </c>
      <c r="B12" s="42" t="s">
        <v>48</v>
      </c>
      <c r="C12" s="43">
        <f>C13+C14</f>
        <v>686415345.83</v>
      </c>
      <c r="D12" s="43">
        <f>D13+D14</f>
        <v>794930</v>
      </c>
      <c r="E12" s="43">
        <f>E13+E14</f>
        <v>215700</v>
      </c>
      <c r="F12" s="43">
        <f>F13+F14</f>
        <v>218400</v>
      </c>
      <c r="G12" s="43">
        <f>G13+G14</f>
        <v>221000</v>
      </c>
    </row>
    <row r="13" spans="1:7" ht="18.75">
      <c r="A13" s="37" t="s">
        <v>49</v>
      </c>
      <c r="B13" s="36" t="s">
        <v>50</v>
      </c>
      <c r="C13" s="159">
        <v>680996473.36</v>
      </c>
      <c r="D13" s="40">
        <v>648800</v>
      </c>
      <c r="E13" s="40">
        <v>215700</v>
      </c>
      <c r="F13" s="40">
        <v>218400</v>
      </c>
      <c r="G13" s="40">
        <v>221000</v>
      </c>
    </row>
    <row r="14" spans="1:7" ht="18.75">
      <c r="A14" s="37" t="s">
        <v>49</v>
      </c>
      <c r="B14" s="36" t="s">
        <v>51</v>
      </c>
      <c r="C14" s="159">
        <v>5418872.47</v>
      </c>
      <c r="D14" s="40">
        <v>146130</v>
      </c>
      <c r="E14" s="40"/>
      <c r="F14" s="40"/>
      <c r="G14" s="40"/>
    </row>
    <row r="15" spans="1:7" s="44" customFormat="1" ht="18.75">
      <c r="A15" s="41" t="s">
        <v>52</v>
      </c>
      <c r="B15" s="42" t="s">
        <v>53</v>
      </c>
      <c r="C15" s="43">
        <f>C16+C17</f>
        <v>-5481221.700000003</v>
      </c>
      <c r="D15" s="43">
        <f>D16+D17</f>
        <v>5770586</v>
      </c>
      <c r="E15" s="43">
        <f>E16+E17</f>
        <v>0</v>
      </c>
      <c r="F15" s="43">
        <f>F16+F17</f>
        <v>0</v>
      </c>
      <c r="G15" s="43">
        <f>G16+G17</f>
        <v>0</v>
      </c>
    </row>
    <row r="16" spans="1:7" ht="18.75">
      <c r="A16" s="37" t="s">
        <v>49</v>
      </c>
      <c r="B16" s="36" t="s">
        <v>50</v>
      </c>
      <c r="C16" s="159">
        <v>-48352113.67</v>
      </c>
      <c r="D16" s="206">
        <v>3999692</v>
      </c>
      <c r="E16" s="157"/>
      <c r="F16" s="158"/>
      <c r="G16" s="157"/>
    </row>
    <row r="17" spans="1:7" ht="18.75">
      <c r="A17" s="37" t="s">
        <v>49</v>
      </c>
      <c r="B17" s="36" t="s">
        <v>51</v>
      </c>
      <c r="C17" s="159">
        <v>42870891.97</v>
      </c>
      <c r="D17" s="206">
        <v>1770894</v>
      </c>
      <c r="E17" s="157"/>
      <c r="F17" s="158"/>
      <c r="G17" s="157"/>
    </row>
    <row r="18" spans="1:7" s="44" customFormat="1" ht="37.5">
      <c r="A18" s="41" t="s">
        <v>54</v>
      </c>
      <c r="B18" s="42" t="s">
        <v>55</v>
      </c>
      <c r="C18" s="43">
        <f>C19+C20</f>
        <v>-201817</v>
      </c>
      <c r="D18" s="43">
        <f>D19+D20</f>
        <v>-70894</v>
      </c>
      <c r="E18" s="43">
        <f>E19+E20</f>
        <v>-200000</v>
      </c>
      <c r="F18" s="43">
        <f>F19+F20</f>
        <v>-200000</v>
      </c>
      <c r="G18" s="43">
        <f>G19+G20</f>
        <v>-200000</v>
      </c>
    </row>
    <row r="19" spans="1:7" ht="18.75">
      <c r="A19" s="37" t="s">
        <v>49</v>
      </c>
      <c r="B19" s="36" t="s">
        <v>50</v>
      </c>
      <c r="C19" s="40"/>
      <c r="D19" s="40"/>
      <c r="E19" s="40"/>
      <c r="F19" s="40"/>
      <c r="G19" s="40"/>
    </row>
    <row r="20" spans="1:7" ht="18.75">
      <c r="A20" s="37" t="s">
        <v>49</v>
      </c>
      <c r="B20" s="36" t="s">
        <v>51</v>
      </c>
      <c r="C20" s="159">
        <v>-201817</v>
      </c>
      <c r="D20" s="40">
        <v>-70894</v>
      </c>
      <c r="E20" s="40">
        <v>-200000</v>
      </c>
      <c r="F20" s="40">
        <v>-200000</v>
      </c>
      <c r="G20" s="40">
        <v>-200000</v>
      </c>
    </row>
    <row r="21" spans="1:7" s="44" customFormat="1" ht="37.5">
      <c r="A21" s="41" t="s">
        <v>49</v>
      </c>
      <c r="B21" s="42" t="s">
        <v>56</v>
      </c>
      <c r="C21" s="43">
        <f>C22+C23</f>
        <v>681135941.1300001</v>
      </c>
      <c r="D21" s="43">
        <f>D22+D23</f>
        <v>8865208</v>
      </c>
      <c r="E21" s="43">
        <f>E22+E23</f>
        <v>415700</v>
      </c>
      <c r="F21" s="43">
        <f>F22+F23</f>
        <v>418400</v>
      </c>
      <c r="G21" s="43">
        <f>G22+G23</f>
        <v>421000</v>
      </c>
    </row>
    <row r="22" spans="1:7" ht="18.75">
      <c r="A22" s="37" t="s">
        <v>49</v>
      </c>
      <c r="B22" s="36" t="s">
        <v>50</v>
      </c>
      <c r="C22" s="40">
        <f>C13+C16-C19</f>
        <v>632644359.69</v>
      </c>
      <c r="D22" s="40">
        <f>D13+D16-D19</f>
        <v>4648492</v>
      </c>
      <c r="E22" s="40">
        <f>E13+E16-E19</f>
        <v>215700</v>
      </c>
      <c r="F22" s="40">
        <f>F13+F16-F19</f>
        <v>218400</v>
      </c>
      <c r="G22" s="40">
        <f>G13+G16-G19</f>
        <v>221000</v>
      </c>
    </row>
    <row r="23" spans="1:7" ht="18.75">
      <c r="A23" s="37" t="s">
        <v>49</v>
      </c>
      <c r="B23" s="36" t="s">
        <v>51</v>
      </c>
      <c r="C23" s="40">
        <f>C14+C17-C20</f>
        <v>48491581.44</v>
      </c>
      <c r="D23" s="40">
        <f>D14+D16-D20</f>
        <v>4216716</v>
      </c>
      <c r="E23" s="40">
        <f>E14+E16-E20</f>
        <v>200000</v>
      </c>
      <c r="F23" s="40">
        <f>F14+F16-F20</f>
        <v>200000</v>
      </c>
      <c r="G23" s="40">
        <f>G14+G16-G20</f>
        <v>200000</v>
      </c>
    </row>
    <row r="24" spans="1:7" ht="18.75">
      <c r="A24" s="59" t="s">
        <v>57</v>
      </c>
      <c r="B24" s="60"/>
      <c r="C24" s="60"/>
      <c r="D24" s="60"/>
      <c r="E24" s="60"/>
      <c r="F24" s="60"/>
      <c r="G24" s="61"/>
    </row>
    <row r="25" spans="1:7" s="44" customFormat="1" ht="39.75" customHeight="1">
      <c r="A25" s="41" t="s">
        <v>47</v>
      </c>
      <c r="B25" s="42" t="s">
        <v>58</v>
      </c>
      <c r="C25" s="105">
        <f>C26+C27</f>
        <v>697150301.4300001</v>
      </c>
      <c r="D25" s="105">
        <f>D26+D27</f>
        <v>6491622</v>
      </c>
      <c r="E25" s="105">
        <f>E26+E27</f>
        <v>215700</v>
      </c>
      <c r="F25" s="105">
        <f>F26+F27</f>
        <v>218400</v>
      </c>
      <c r="G25" s="105">
        <f>G26+G27</f>
        <v>221000</v>
      </c>
    </row>
    <row r="26" spans="1:7" ht="18.75">
      <c r="A26" s="37" t="s">
        <v>49</v>
      </c>
      <c r="B26" s="36" t="s">
        <v>50</v>
      </c>
      <c r="C26" s="205">
        <v>650453672.34</v>
      </c>
      <c r="D26" s="39">
        <v>4645492</v>
      </c>
      <c r="E26" s="39">
        <v>215700</v>
      </c>
      <c r="F26" s="39">
        <v>218400</v>
      </c>
      <c r="G26" s="39">
        <v>221000</v>
      </c>
    </row>
    <row r="27" spans="1:7" ht="18.75">
      <c r="A27" s="37" t="s">
        <v>49</v>
      </c>
      <c r="B27" s="36" t="s">
        <v>51</v>
      </c>
      <c r="C27" s="205">
        <v>46696629.09</v>
      </c>
      <c r="D27" s="39">
        <v>1846130</v>
      </c>
      <c r="E27" s="39"/>
      <c r="F27" s="39"/>
      <c r="G27" s="39"/>
    </row>
    <row r="28" spans="1:7" s="44" customFormat="1" ht="18.75" customHeight="1">
      <c r="A28" s="41" t="s">
        <v>52</v>
      </c>
      <c r="B28" s="42" t="s">
        <v>59</v>
      </c>
      <c r="C28" s="105">
        <f>C29+C30</f>
        <v>158037</v>
      </c>
      <c r="D28" s="105">
        <f>D29+D30</f>
        <v>70894</v>
      </c>
      <c r="E28" s="105">
        <f>E29+E30</f>
        <v>150000</v>
      </c>
      <c r="F28" s="105">
        <f>F29+F30</f>
        <v>150000</v>
      </c>
      <c r="G28" s="105">
        <f>G29+G30</f>
        <v>150000</v>
      </c>
    </row>
    <row r="29" spans="1:7" ht="18.75">
      <c r="A29" s="37" t="s">
        <v>49</v>
      </c>
      <c r="B29" s="36" t="s">
        <v>50</v>
      </c>
      <c r="C29" s="39"/>
      <c r="D29" s="39"/>
      <c r="E29" s="39"/>
      <c r="F29" s="39"/>
      <c r="G29" s="39"/>
    </row>
    <row r="30" spans="1:7" ht="18.75">
      <c r="A30" s="37" t="s">
        <v>49</v>
      </c>
      <c r="B30" s="36" t="s">
        <v>51</v>
      </c>
      <c r="C30" s="205">
        <v>158037</v>
      </c>
      <c r="D30" s="39">
        <v>70894</v>
      </c>
      <c r="E30" s="39">
        <v>150000</v>
      </c>
      <c r="F30" s="39">
        <v>150000</v>
      </c>
      <c r="G30" s="39">
        <v>150000</v>
      </c>
    </row>
    <row r="31" spans="1:7" s="44" customFormat="1" ht="37.5">
      <c r="A31" s="41" t="s">
        <v>49</v>
      </c>
      <c r="B31" s="42" t="s">
        <v>60</v>
      </c>
      <c r="C31" s="105">
        <f>C32+C33</f>
        <v>697308338.4300001</v>
      </c>
      <c r="D31" s="105">
        <f>D32+D33</f>
        <v>6562516</v>
      </c>
      <c r="E31" s="105">
        <f>E32+E33</f>
        <v>365700</v>
      </c>
      <c r="F31" s="105">
        <f>F32+F33</f>
        <v>368400</v>
      </c>
      <c r="G31" s="105">
        <f>G32+G33</f>
        <v>371000</v>
      </c>
    </row>
    <row r="32" spans="1:7" ht="18.75">
      <c r="A32" s="37" t="s">
        <v>49</v>
      </c>
      <c r="B32" s="36" t="s">
        <v>50</v>
      </c>
      <c r="C32" s="39">
        <f aca="true" t="shared" si="0" ref="C32:G33">C26+C29</f>
        <v>650453672.34</v>
      </c>
      <c r="D32" s="39">
        <f t="shared" si="0"/>
        <v>4645492</v>
      </c>
      <c r="E32" s="39">
        <f t="shared" si="0"/>
        <v>215700</v>
      </c>
      <c r="F32" s="39">
        <f t="shared" si="0"/>
        <v>218400</v>
      </c>
      <c r="G32" s="39">
        <f t="shared" si="0"/>
        <v>221000</v>
      </c>
    </row>
    <row r="33" spans="1:7" ht="18.75">
      <c r="A33" s="37" t="s">
        <v>49</v>
      </c>
      <c r="B33" s="36" t="s">
        <v>51</v>
      </c>
      <c r="C33" s="39">
        <f t="shared" si="0"/>
        <v>46854666.09</v>
      </c>
      <c r="D33" s="39">
        <f t="shared" si="0"/>
        <v>1917024</v>
      </c>
      <c r="E33" s="39">
        <f t="shared" si="0"/>
        <v>150000</v>
      </c>
      <c r="F33" s="39">
        <f t="shared" si="0"/>
        <v>150000</v>
      </c>
      <c r="G33" s="39">
        <f t="shared" si="0"/>
        <v>150000</v>
      </c>
    </row>
    <row r="34" spans="5:7" ht="12.75">
      <c r="E34" s="106"/>
      <c r="F34" s="106"/>
      <c r="G34" s="106"/>
    </row>
    <row r="35" spans="1:7" ht="26.25" customHeight="1">
      <c r="A35" s="230" t="s">
        <v>24</v>
      </c>
      <c r="B35" s="231"/>
      <c r="C35" s="231"/>
      <c r="D35" s="231"/>
      <c r="E35" s="231"/>
      <c r="F35" s="231"/>
      <c r="G35" s="231"/>
    </row>
  </sheetData>
  <sheetProtection/>
  <mergeCells count="4">
    <mergeCell ref="A4:G4"/>
    <mergeCell ref="A8:A9"/>
    <mergeCell ref="B8:B9"/>
    <mergeCell ref="A35:G35"/>
  </mergeCells>
  <printOptions/>
  <pageMargins left="0.984251968503937" right="0.3937007874015748" top="0.3937007874015748" bottom="0.3937007874015748" header="0.15748031496062992" footer="0.275590551181102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workbookViewId="0" topLeftCell="A1">
      <selection activeCell="P22" sqref="P22"/>
    </sheetView>
  </sheetViews>
  <sheetFormatPr defaultColWidth="9.00390625" defaultRowHeight="12.75"/>
  <cols>
    <col min="1" max="1" width="13.625" style="0" customWidth="1"/>
    <col min="2" max="2" width="11.625" style="0" customWidth="1"/>
    <col min="3" max="3" width="22.875" style="0" customWidth="1"/>
    <col min="4" max="4" width="20.75390625" style="0" customWidth="1"/>
    <col min="6" max="6" width="16.875" style="0" customWidth="1"/>
    <col min="7" max="7" width="15.00390625" style="0" customWidth="1"/>
    <col min="8" max="8" width="15.375" style="0" bestFit="1" customWidth="1"/>
    <col min="9" max="9" width="14.375" style="0" customWidth="1"/>
    <col min="10" max="11" width="14.75390625" style="0" bestFit="1" customWidth="1"/>
    <col min="12" max="12" width="16.875" style="0" customWidth="1"/>
  </cols>
  <sheetData>
    <row r="1" spans="9:11" ht="18.75">
      <c r="I1" s="103" t="s">
        <v>187</v>
      </c>
      <c r="J1" s="103"/>
      <c r="K1" s="103"/>
    </row>
    <row r="2" spans="9:11" ht="18.75">
      <c r="I2" s="103" t="s">
        <v>20</v>
      </c>
      <c r="J2" s="103"/>
      <c r="K2" s="103"/>
    </row>
    <row r="4" spans="1:12" ht="18.75">
      <c r="A4" s="250" t="s">
        <v>133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6" ht="15.75">
      <c r="A6" s="63" t="s">
        <v>163</v>
      </c>
    </row>
    <row r="7" ht="15.75">
      <c r="A7" s="64" t="s">
        <v>39</v>
      </c>
    </row>
    <row r="8" ht="15.75">
      <c r="L8" s="3" t="s">
        <v>40</v>
      </c>
    </row>
    <row r="9" spans="1:12" ht="219.75" customHeight="1">
      <c r="A9" s="251" t="s">
        <v>185</v>
      </c>
      <c r="B9" s="251" t="s">
        <v>180</v>
      </c>
      <c r="C9" s="251" t="s">
        <v>181</v>
      </c>
      <c r="D9" s="251" t="s">
        <v>182</v>
      </c>
      <c r="E9" s="251" t="s">
        <v>186</v>
      </c>
      <c r="F9" s="251" t="s">
        <v>183</v>
      </c>
      <c r="G9" s="251" t="s">
        <v>189</v>
      </c>
      <c r="H9" s="251" t="s">
        <v>190</v>
      </c>
      <c r="I9" s="251" t="s">
        <v>191</v>
      </c>
      <c r="J9" s="251" t="s">
        <v>192</v>
      </c>
      <c r="K9" s="251" t="s">
        <v>193</v>
      </c>
      <c r="L9" s="251" t="s">
        <v>194</v>
      </c>
    </row>
    <row r="10" spans="1:12" ht="12.75">
      <c r="A10" s="252"/>
      <c r="B10" s="251"/>
      <c r="C10" s="251"/>
      <c r="D10" s="251"/>
      <c r="E10" s="252"/>
      <c r="F10" s="251"/>
      <c r="G10" s="252"/>
      <c r="H10" s="252"/>
      <c r="I10" s="252"/>
      <c r="J10" s="252"/>
      <c r="K10" s="252"/>
      <c r="L10" s="252"/>
    </row>
    <row r="11" spans="1:12" ht="15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  <c r="K11" s="65">
        <v>11</v>
      </c>
      <c r="L11" s="65">
        <v>12</v>
      </c>
    </row>
    <row r="12" spans="1:12" ht="15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5.75">
      <c r="A13" s="46" t="s">
        <v>49</v>
      </c>
      <c r="B13" s="46" t="s">
        <v>49</v>
      </c>
      <c r="C13" s="46" t="s">
        <v>184</v>
      </c>
      <c r="D13" s="46" t="s">
        <v>49</v>
      </c>
      <c r="E13" s="46" t="s">
        <v>49</v>
      </c>
      <c r="F13" s="46"/>
      <c r="G13" s="69">
        <f>G14</f>
        <v>0</v>
      </c>
      <c r="H13" s="69">
        <f>H14</f>
        <v>0</v>
      </c>
      <c r="I13" s="69">
        <f>I14</f>
        <v>0</v>
      </c>
      <c r="J13" s="69">
        <f>J14</f>
        <v>0</v>
      </c>
      <c r="K13" s="69">
        <f>K14</f>
        <v>0</v>
      </c>
      <c r="L13" s="69" t="s">
        <v>49</v>
      </c>
    </row>
    <row r="14" spans="1:12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6" spans="1:12" ht="37.5" customHeight="1">
      <c r="A16" s="220" t="s">
        <v>24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</sheetData>
  <mergeCells count="14">
    <mergeCell ref="A16:L16"/>
    <mergeCell ref="C9:C10"/>
    <mergeCell ref="D9:D10"/>
    <mergeCell ref="F9:F10"/>
    <mergeCell ref="A4:L4"/>
    <mergeCell ref="I9:I10"/>
    <mergeCell ref="J9:J10"/>
    <mergeCell ref="K9:K10"/>
    <mergeCell ref="L9:L10"/>
    <mergeCell ref="A9:A10"/>
    <mergeCell ref="E9:E10"/>
    <mergeCell ref="G9:G10"/>
    <mergeCell ref="H9:H10"/>
    <mergeCell ref="B9:B10"/>
  </mergeCells>
  <printOptions/>
  <pageMargins left="0.984251968503937" right="0.3937007874015748" top="0.3937007874015748" bottom="0.3937007874015748" header="0.2755905511811024" footer="0.3543307086614173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9"/>
  <sheetViews>
    <sheetView zoomScale="85" zoomScaleNormal="85" workbookViewId="0" topLeftCell="A28">
      <selection activeCell="A38" sqref="A38:G38"/>
    </sheetView>
  </sheetViews>
  <sheetFormatPr defaultColWidth="9.00390625" defaultRowHeight="12.75"/>
  <cols>
    <col min="1" max="1" width="22.125" style="118" customWidth="1"/>
    <col min="2" max="2" width="63.125" style="118" customWidth="1"/>
    <col min="3" max="3" width="18.25390625" style="118" bestFit="1" customWidth="1"/>
    <col min="4" max="4" width="18.875" style="118" customWidth="1"/>
    <col min="5" max="5" width="18.375" style="118" customWidth="1"/>
    <col min="6" max="6" width="18.125" style="118" customWidth="1"/>
    <col min="7" max="7" width="17.75390625" style="118" customWidth="1"/>
    <col min="8" max="11" width="9.125" style="118" customWidth="1"/>
    <col min="12" max="12" width="25.125" style="118" customWidth="1"/>
    <col min="13" max="16384" width="9.125" style="118" customWidth="1"/>
  </cols>
  <sheetData>
    <row r="2" spans="6:7" ht="57.75" customHeight="1">
      <c r="F2" s="185" t="s">
        <v>23</v>
      </c>
      <c r="G2" s="253"/>
    </row>
    <row r="3" spans="1:10" ht="33.75" customHeight="1">
      <c r="A3" s="225" t="s">
        <v>195</v>
      </c>
      <c r="B3" s="226"/>
      <c r="C3" s="226"/>
      <c r="D3" s="226"/>
      <c r="E3" s="226"/>
      <c r="F3" s="226"/>
      <c r="G3" s="121"/>
      <c r="H3" s="121"/>
      <c r="I3" s="121"/>
      <c r="J3" s="121"/>
    </row>
    <row r="4" spans="1:10" ht="33.75" customHeight="1">
      <c r="A4" s="119"/>
      <c r="B4" s="254" t="s">
        <v>134</v>
      </c>
      <c r="C4" s="254"/>
      <c r="D4" s="254"/>
      <c r="E4" s="120"/>
      <c r="F4" s="120"/>
      <c r="G4" s="121"/>
      <c r="H4" s="121"/>
      <c r="I4" s="121"/>
      <c r="J4" s="121"/>
    </row>
    <row r="5" spans="1:10" ht="15.75">
      <c r="A5" s="63" t="s">
        <v>163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5.75">
      <c r="A6" s="122" t="s">
        <v>39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5.75">
      <c r="A7" s="123"/>
      <c r="B7" s="121"/>
      <c r="C7" s="121"/>
      <c r="D7" s="121"/>
      <c r="E7" s="121"/>
      <c r="F7" s="121"/>
      <c r="G7" s="124" t="s">
        <v>40</v>
      </c>
      <c r="H7" s="121"/>
      <c r="I7" s="121"/>
      <c r="J7" s="121"/>
    </row>
    <row r="8" spans="1:12" ht="57" customHeight="1">
      <c r="A8" s="125" t="s">
        <v>196</v>
      </c>
      <c r="B8" s="126" t="s">
        <v>197</v>
      </c>
      <c r="C8" s="127" t="s">
        <v>18</v>
      </c>
      <c r="D8" s="127" t="s">
        <v>198</v>
      </c>
      <c r="E8" s="127" t="s">
        <v>199</v>
      </c>
      <c r="F8" s="127" t="s">
        <v>200</v>
      </c>
      <c r="G8" s="127" t="s">
        <v>201</v>
      </c>
      <c r="H8" s="121"/>
      <c r="I8" s="121"/>
      <c r="J8" s="121"/>
      <c r="L8" s="128"/>
    </row>
    <row r="9" spans="1:10" ht="12.75">
      <c r="A9" s="129">
        <v>1</v>
      </c>
      <c r="B9" s="129">
        <v>2</v>
      </c>
      <c r="C9" s="129">
        <v>3</v>
      </c>
      <c r="D9" s="129">
        <v>4</v>
      </c>
      <c r="E9" s="129">
        <v>5</v>
      </c>
      <c r="F9" s="129">
        <v>6</v>
      </c>
      <c r="G9" s="129">
        <v>7</v>
      </c>
      <c r="H9" s="121"/>
      <c r="I9" s="121"/>
      <c r="J9" s="121"/>
    </row>
    <row r="10" spans="1:10" ht="27.75" customHeight="1">
      <c r="A10" s="222" t="s">
        <v>202</v>
      </c>
      <c r="B10" s="223"/>
      <c r="C10" s="223"/>
      <c r="D10" s="223"/>
      <c r="E10" s="223"/>
      <c r="F10" s="223"/>
      <c r="G10" s="224"/>
      <c r="H10" s="121"/>
      <c r="I10" s="121"/>
      <c r="J10" s="121"/>
    </row>
    <row r="11" spans="1:10" ht="15.75">
      <c r="A11" s="198">
        <v>41020100</v>
      </c>
      <c r="B11" s="199" t="s">
        <v>203</v>
      </c>
      <c r="C11" s="171">
        <v>101319500</v>
      </c>
      <c r="D11" s="171"/>
      <c r="E11" s="130"/>
      <c r="F11" s="130"/>
      <c r="G11" s="130"/>
      <c r="H11" s="121"/>
      <c r="I11" s="121"/>
      <c r="J11" s="121"/>
    </row>
    <row r="12" spans="1:10" ht="15.75" customHeight="1">
      <c r="A12" s="198">
        <v>41033900</v>
      </c>
      <c r="B12" s="200" t="s">
        <v>205</v>
      </c>
      <c r="C12" s="171">
        <v>372810500</v>
      </c>
      <c r="D12" s="171"/>
      <c r="E12" s="131"/>
      <c r="F12" s="131"/>
      <c r="G12" s="131"/>
      <c r="H12" s="121"/>
      <c r="I12" s="121"/>
      <c r="J12" s="121"/>
    </row>
    <row r="13" spans="1:10" ht="31.5">
      <c r="A13" s="198">
        <v>41034200</v>
      </c>
      <c r="B13" s="200" t="s">
        <v>206</v>
      </c>
      <c r="C13" s="171">
        <v>17770645.53</v>
      </c>
      <c r="D13" s="201"/>
      <c r="E13" s="132"/>
      <c r="F13" s="132"/>
      <c r="G13" s="132"/>
      <c r="H13" s="121"/>
      <c r="I13" s="121"/>
      <c r="J13" s="121"/>
    </row>
    <row r="14" spans="1:10" ht="47.25">
      <c r="A14" s="198">
        <v>41034500</v>
      </c>
      <c r="B14" s="200" t="s">
        <v>207</v>
      </c>
      <c r="C14" s="171">
        <v>4000000</v>
      </c>
      <c r="D14" s="171"/>
      <c r="E14" s="132"/>
      <c r="F14" s="132"/>
      <c r="G14" s="132"/>
      <c r="H14" s="121"/>
      <c r="I14" s="121"/>
      <c r="J14" s="121"/>
    </row>
    <row r="15" spans="1:10" ht="15.75">
      <c r="A15" s="133">
        <v>99000000000</v>
      </c>
      <c r="B15" s="134" t="s">
        <v>208</v>
      </c>
      <c r="C15" s="172">
        <f>SUM(C11:C14)</f>
        <v>495900645.53</v>
      </c>
      <c r="D15" s="135">
        <f>SUM(D11:D14)</f>
        <v>0</v>
      </c>
      <c r="E15" s="135">
        <f>SUM(E11:E14)</f>
        <v>0</v>
      </c>
      <c r="F15" s="135">
        <f>SUM(F11:F14)</f>
        <v>0</v>
      </c>
      <c r="G15" s="135">
        <f>SUM(G11:G14)</f>
        <v>0</v>
      </c>
      <c r="H15" s="121"/>
      <c r="I15" s="121"/>
      <c r="J15" s="121"/>
    </row>
    <row r="16" spans="1:10" ht="66.75" customHeight="1">
      <c r="A16" s="198">
        <v>41040200</v>
      </c>
      <c r="B16" s="200" t="s">
        <v>165</v>
      </c>
      <c r="C16" s="171">
        <v>31364800</v>
      </c>
      <c r="D16" s="201"/>
      <c r="E16" s="132"/>
      <c r="F16" s="132"/>
      <c r="G16" s="132"/>
      <c r="H16" s="121"/>
      <c r="I16" s="121"/>
      <c r="J16" s="121"/>
    </row>
    <row r="17" spans="1:10" ht="243" customHeight="1">
      <c r="A17" s="202" t="s">
        <v>12</v>
      </c>
      <c r="B17" s="199" t="s">
        <v>14</v>
      </c>
      <c r="C17" s="171">
        <v>668910.37</v>
      </c>
      <c r="D17" s="203"/>
      <c r="E17" s="135"/>
      <c r="F17" s="135"/>
      <c r="G17" s="135"/>
      <c r="H17" s="121"/>
      <c r="I17" s="121"/>
      <c r="J17" s="121"/>
    </row>
    <row r="18" spans="1:10" ht="110.25">
      <c r="A18" s="202" t="s">
        <v>13</v>
      </c>
      <c r="B18" s="199" t="s">
        <v>15</v>
      </c>
      <c r="C18" s="171">
        <v>697500</v>
      </c>
      <c r="D18" s="203"/>
      <c r="E18" s="135"/>
      <c r="F18" s="135"/>
      <c r="G18" s="135"/>
      <c r="H18" s="121"/>
      <c r="I18" s="121"/>
      <c r="J18" s="121"/>
    </row>
    <row r="19" spans="1:10" ht="31.5">
      <c r="A19" s="202" t="s">
        <v>16</v>
      </c>
      <c r="B19" s="199" t="s">
        <v>149</v>
      </c>
      <c r="C19" s="171">
        <v>1525400</v>
      </c>
      <c r="D19" s="203"/>
      <c r="E19" s="135"/>
      <c r="F19" s="135"/>
      <c r="G19" s="135"/>
      <c r="H19" s="121"/>
      <c r="I19" s="121"/>
      <c r="J19" s="121"/>
    </row>
    <row r="20" spans="1:10" ht="47.25" customHeight="1">
      <c r="A20" s="202">
        <v>41051100</v>
      </c>
      <c r="B20" s="199" t="s">
        <v>150</v>
      </c>
      <c r="C20" s="171">
        <v>3564200</v>
      </c>
      <c r="D20" s="203"/>
      <c r="E20" s="135"/>
      <c r="F20" s="135"/>
      <c r="G20" s="135"/>
      <c r="H20" s="121"/>
      <c r="I20" s="121"/>
      <c r="J20" s="121"/>
    </row>
    <row r="21" spans="1:10" ht="49.5" customHeight="1">
      <c r="A21" s="202">
        <v>41051200</v>
      </c>
      <c r="B21" s="199" t="s">
        <v>151</v>
      </c>
      <c r="C21" s="171">
        <v>1521400</v>
      </c>
      <c r="D21" s="203"/>
      <c r="E21" s="135"/>
      <c r="F21" s="135"/>
      <c r="G21" s="135"/>
      <c r="H21" s="121"/>
      <c r="I21" s="121"/>
      <c r="J21" s="121"/>
    </row>
    <row r="22" spans="1:10" ht="63.75" customHeight="1">
      <c r="A22" s="202">
        <v>41051400</v>
      </c>
      <c r="B22" s="199" t="s">
        <v>7</v>
      </c>
      <c r="C22" s="171">
        <v>5203550</v>
      </c>
      <c r="D22" s="203"/>
      <c r="E22" s="135"/>
      <c r="F22" s="135"/>
      <c r="G22" s="135"/>
      <c r="H22" s="121"/>
      <c r="I22" s="121"/>
      <c r="J22" s="121"/>
    </row>
    <row r="23" spans="1:10" ht="63.75" customHeight="1">
      <c r="A23" s="202">
        <v>41051500</v>
      </c>
      <c r="B23" s="199" t="s">
        <v>17</v>
      </c>
      <c r="C23" s="171">
        <v>279758.66</v>
      </c>
      <c r="D23" s="203"/>
      <c r="E23" s="135"/>
      <c r="F23" s="135"/>
      <c r="G23" s="135"/>
      <c r="H23" s="121"/>
      <c r="I23" s="121"/>
      <c r="J23" s="121"/>
    </row>
    <row r="24" spans="1:10" ht="56.25" customHeight="1">
      <c r="A24" s="202">
        <v>41053000</v>
      </c>
      <c r="B24" s="200" t="s">
        <v>8</v>
      </c>
      <c r="C24" s="171">
        <v>3132618.67</v>
      </c>
      <c r="D24" s="201"/>
      <c r="E24" s="132"/>
      <c r="F24" s="132"/>
      <c r="G24" s="132"/>
      <c r="H24" s="121"/>
      <c r="I24" s="121"/>
      <c r="J24" s="121"/>
    </row>
    <row r="25" spans="1:10" ht="15.75">
      <c r="A25" s="198">
        <v>41053900</v>
      </c>
      <c r="B25" s="200" t="s">
        <v>157</v>
      </c>
      <c r="C25" s="171">
        <v>391208.6</v>
      </c>
      <c r="D25" s="204">
        <v>275000</v>
      </c>
      <c r="E25" s="132"/>
      <c r="F25" s="132"/>
      <c r="G25" s="132"/>
      <c r="H25" s="121"/>
      <c r="I25" s="121"/>
      <c r="J25" s="121"/>
    </row>
    <row r="26" spans="1:10" ht="78.75">
      <c r="A26" s="198">
        <v>41054000</v>
      </c>
      <c r="B26" s="200" t="s">
        <v>158</v>
      </c>
      <c r="C26" s="171">
        <v>5271399</v>
      </c>
      <c r="D26" s="201"/>
      <c r="E26" s="132"/>
      <c r="F26" s="132"/>
      <c r="G26" s="132"/>
      <c r="H26" s="121"/>
      <c r="I26" s="121"/>
      <c r="J26" s="121"/>
    </row>
    <row r="27" spans="1:10" ht="47.25">
      <c r="A27" s="198">
        <v>41055000</v>
      </c>
      <c r="B27" s="200" t="s">
        <v>9</v>
      </c>
      <c r="C27" s="171">
        <v>1785682.7</v>
      </c>
      <c r="D27" s="201"/>
      <c r="E27" s="132"/>
      <c r="F27" s="132"/>
      <c r="G27" s="132"/>
      <c r="H27" s="121"/>
      <c r="I27" s="121"/>
      <c r="J27" s="121"/>
    </row>
    <row r="28" spans="1:10" ht="78.75">
      <c r="A28" s="198">
        <v>41055200</v>
      </c>
      <c r="B28" s="200" t="s">
        <v>10</v>
      </c>
      <c r="C28" s="171">
        <v>6634779.9</v>
      </c>
      <c r="D28" s="201"/>
      <c r="E28" s="132"/>
      <c r="F28" s="132"/>
      <c r="G28" s="132"/>
      <c r="H28" s="121"/>
      <c r="I28" s="121"/>
      <c r="J28" s="121"/>
    </row>
    <row r="29" spans="1:10" ht="78.75">
      <c r="A29" s="198">
        <v>41055300</v>
      </c>
      <c r="B29" s="200" t="s">
        <v>11</v>
      </c>
      <c r="C29" s="171">
        <v>250000</v>
      </c>
      <c r="D29" s="201"/>
      <c r="E29" s="132"/>
      <c r="F29" s="132"/>
      <c r="G29" s="132"/>
      <c r="H29" s="121"/>
      <c r="I29" s="121"/>
      <c r="J29" s="121"/>
    </row>
    <row r="30" spans="1:10" ht="26.25" customHeight="1">
      <c r="A30" s="222" t="s">
        <v>210</v>
      </c>
      <c r="B30" s="223"/>
      <c r="C30" s="223"/>
      <c r="D30" s="223"/>
      <c r="E30" s="223"/>
      <c r="F30" s="223"/>
      <c r="G30" s="224"/>
      <c r="H30" s="121"/>
      <c r="I30" s="121"/>
      <c r="J30" s="121"/>
    </row>
    <row r="31" spans="1:10" ht="81" customHeight="1">
      <c r="A31" s="202">
        <v>41053400</v>
      </c>
      <c r="B31" s="200" t="s">
        <v>156</v>
      </c>
      <c r="C31" s="171">
        <v>680000</v>
      </c>
      <c r="D31" s="137"/>
      <c r="E31" s="131"/>
      <c r="F31" s="131"/>
      <c r="G31" s="131"/>
      <c r="H31" s="121"/>
      <c r="I31" s="121"/>
      <c r="J31" s="121"/>
    </row>
    <row r="32" spans="1:10" ht="33.75" customHeight="1">
      <c r="A32" s="198">
        <v>41053600</v>
      </c>
      <c r="B32" s="199" t="s">
        <v>164</v>
      </c>
      <c r="C32" s="216">
        <v>547591.81</v>
      </c>
      <c r="D32" s="171"/>
      <c r="E32" s="132"/>
      <c r="F32" s="132"/>
      <c r="G32" s="132"/>
      <c r="H32" s="121"/>
      <c r="I32" s="121"/>
      <c r="J32" s="121"/>
    </row>
    <row r="33" spans="1:10" ht="17.25" customHeight="1">
      <c r="A33" s="202">
        <v>41053900</v>
      </c>
      <c r="B33" s="199" t="s">
        <v>157</v>
      </c>
      <c r="C33" s="216">
        <v>1816915.35</v>
      </c>
      <c r="D33" s="171"/>
      <c r="E33" s="132"/>
      <c r="F33" s="132"/>
      <c r="G33" s="132"/>
      <c r="H33" s="121"/>
      <c r="I33" s="121"/>
      <c r="J33" s="121"/>
    </row>
    <row r="34" spans="1:10" ht="15.75">
      <c r="A34" s="132" t="s">
        <v>49</v>
      </c>
      <c r="B34" s="138" t="s">
        <v>211</v>
      </c>
      <c r="C34" s="217">
        <f>C35+C36</f>
        <v>561236360.5899999</v>
      </c>
      <c r="D34" s="217">
        <f>D35+D36</f>
        <v>275000</v>
      </c>
      <c r="E34" s="139">
        <f>E35+E36</f>
        <v>0</v>
      </c>
      <c r="F34" s="139">
        <f>F35+F36</f>
        <v>0</v>
      </c>
      <c r="G34" s="139">
        <f>G35+G36</f>
        <v>0</v>
      </c>
      <c r="H34" s="121"/>
      <c r="I34" s="121"/>
      <c r="J34" s="121"/>
    </row>
    <row r="35" spans="1:10" ht="15.75">
      <c r="A35" s="132" t="s">
        <v>49</v>
      </c>
      <c r="B35" s="138" t="s">
        <v>50</v>
      </c>
      <c r="C35" s="136">
        <f>C15+C16+C17+C18+C19+C20+C21+C22+C23+C24+C25+C26+C27+C28+C29</f>
        <v>558191853.43</v>
      </c>
      <c r="D35" s="136">
        <f>D15+D25</f>
        <v>275000</v>
      </c>
      <c r="E35" s="140">
        <f>E15+E25</f>
        <v>0</v>
      </c>
      <c r="F35" s="140">
        <f>F15+F25</f>
        <v>0</v>
      </c>
      <c r="G35" s="140">
        <f>G15+G25</f>
        <v>0</v>
      </c>
      <c r="H35" s="121"/>
      <c r="I35" s="121"/>
      <c r="J35" s="121"/>
    </row>
    <row r="36" spans="1:10" ht="15.75">
      <c r="A36" s="132" t="s">
        <v>49</v>
      </c>
      <c r="B36" s="138" t="s">
        <v>51</v>
      </c>
      <c r="C36" s="136">
        <f>C31+C32+C33</f>
        <v>3044507.16</v>
      </c>
      <c r="D36" s="136">
        <f>D31+D32+D33</f>
        <v>0</v>
      </c>
      <c r="E36" s="140">
        <f>E31+E32+E33</f>
        <v>0</v>
      </c>
      <c r="F36" s="140">
        <f>F31+F32+F33</f>
        <v>0</v>
      </c>
      <c r="G36" s="140">
        <f>G31+G32+G33</f>
        <v>0</v>
      </c>
      <c r="H36" s="121"/>
      <c r="I36" s="121"/>
      <c r="J36" s="121"/>
    </row>
    <row r="37" ht="18.75">
      <c r="A37" s="141"/>
    </row>
    <row r="38" spans="1:7" ht="25.5" customHeight="1">
      <c r="A38" s="230" t="s">
        <v>24</v>
      </c>
      <c r="B38" s="231"/>
      <c r="C38" s="231"/>
      <c r="D38" s="231"/>
      <c r="E38" s="231"/>
      <c r="F38" s="231"/>
      <c r="G38" s="231"/>
    </row>
    <row r="39" ht="18.75">
      <c r="A39" s="141"/>
    </row>
  </sheetData>
  <mergeCells count="6">
    <mergeCell ref="A38:G38"/>
    <mergeCell ref="A30:G30"/>
    <mergeCell ref="A3:F3"/>
    <mergeCell ref="F2:G2"/>
    <mergeCell ref="B4:D4"/>
    <mergeCell ref="A10:G10"/>
  </mergeCells>
  <printOptions/>
  <pageMargins left="0.984251968503937" right="0.3937007874015748" top="0.3937007874015748" bottom="0.3937007874015748" header="0.15748031496062992" footer="0.4330708661417323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1"/>
  <sheetViews>
    <sheetView tabSelected="1" workbookViewId="0" topLeftCell="A19">
      <selection activeCell="F37" sqref="F37"/>
    </sheetView>
  </sheetViews>
  <sheetFormatPr defaultColWidth="9.00390625" defaultRowHeight="12.75"/>
  <cols>
    <col min="1" max="1" width="11.25390625" style="4" customWidth="1"/>
    <col min="2" max="2" width="14.625" style="4" customWidth="1"/>
    <col min="3" max="3" width="33.625" style="5" customWidth="1"/>
    <col min="4" max="4" width="16.375" style="4" customWidth="1"/>
    <col min="5" max="5" width="15.125" style="4" customWidth="1"/>
    <col min="6" max="6" width="18.75390625" style="4" customWidth="1"/>
    <col min="7" max="7" width="15.625" style="4" bestFit="1" customWidth="1"/>
    <col min="8" max="8" width="15.125" style="4" customWidth="1"/>
    <col min="9" max="16384" width="9.125" style="4" customWidth="1"/>
  </cols>
  <sheetData>
    <row r="1" ht="18.75">
      <c r="F1" s="6" t="s">
        <v>212</v>
      </c>
    </row>
    <row r="2" ht="18.75">
      <c r="F2" s="7" t="s">
        <v>20</v>
      </c>
    </row>
    <row r="4" spans="1:8" ht="18.75">
      <c r="A4" s="240" t="s">
        <v>213</v>
      </c>
      <c r="B4" s="240"/>
      <c r="C4" s="240"/>
      <c r="D4" s="240"/>
      <c r="E4" s="240"/>
      <c r="F4" s="240"/>
      <c r="G4" s="240"/>
      <c r="H4" s="240"/>
    </row>
    <row r="5" spans="1:8" ht="18.75">
      <c r="A5" s="117"/>
      <c r="B5" s="117"/>
      <c r="C5" s="260" t="s">
        <v>135</v>
      </c>
      <c r="D5" s="260"/>
      <c r="E5" s="260"/>
      <c r="F5" s="260"/>
      <c r="G5" s="117"/>
      <c r="H5" s="117"/>
    </row>
    <row r="6" spans="1:3" ht="15.75">
      <c r="A6" s="63" t="s">
        <v>163</v>
      </c>
      <c r="B6" s="142"/>
      <c r="C6" s="8"/>
    </row>
    <row r="7" spans="1:2" ht="16.5">
      <c r="A7" s="143" t="s">
        <v>39</v>
      </c>
      <c r="B7" s="143"/>
    </row>
    <row r="8" ht="15">
      <c r="H8" s="9" t="s">
        <v>40</v>
      </c>
    </row>
    <row r="9" spans="1:8" ht="75" customHeight="1">
      <c r="A9" s="10" t="s">
        <v>214</v>
      </c>
      <c r="B9" s="10" t="s">
        <v>180</v>
      </c>
      <c r="C9" s="144" t="s">
        <v>215</v>
      </c>
      <c r="D9" s="10" t="s">
        <v>19</v>
      </c>
      <c r="E9" s="10" t="s">
        <v>190</v>
      </c>
      <c r="F9" s="10" t="s">
        <v>191</v>
      </c>
      <c r="G9" s="10" t="s">
        <v>216</v>
      </c>
      <c r="H9" s="10" t="s">
        <v>193</v>
      </c>
    </row>
    <row r="10" spans="1:8" ht="15">
      <c r="A10" s="11">
        <v>1</v>
      </c>
      <c r="B10" s="11">
        <v>2</v>
      </c>
      <c r="C10" s="10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ht="15" customHeight="1">
      <c r="A11" s="257" t="s">
        <v>217</v>
      </c>
      <c r="B11" s="258"/>
      <c r="C11" s="258"/>
      <c r="D11" s="258"/>
      <c r="E11" s="258"/>
      <c r="F11" s="258"/>
      <c r="G11" s="258"/>
      <c r="H11" s="259"/>
    </row>
    <row r="12" spans="1:8" ht="15" customHeight="1">
      <c r="A12" s="177">
        <v>9150</v>
      </c>
      <c r="B12" s="187">
        <v>3719150</v>
      </c>
      <c r="C12" s="187" t="s">
        <v>166</v>
      </c>
      <c r="D12" s="188">
        <v>73743026</v>
      </c>
      <c r="E12" s="189"/>
      <c r="F12" s="170"/>
      <c r="G12" s="170"/>
      <c r="H12" s="170"/>
    </row>
    <row r="13" spans="1:8" ht="146.25" customHeight="1">
      <c r="A13" s="177">
        <v>9490</v>
      </c>
      <c r="B13" s="187">
        <v>3719490</v>
      </c>
      <c r="C13" s="190" t="s">
        <v>158</v>
      </c>
      <c r="D13" s="176"/>
      <c r="E13" s="176">
        <v>3000</v>
      </c>
      <c r="F13" s="170"/>
      <c r="G13" s="170"/>
      <c r="H13" s="170"/>
    </row>
    <row r="14" spans="1:8" ht="25.5" customHeight="1">
      <c r="A14" s="173"/>
      <c r="B14" s="178"/>
      <c r="C14" s="179" t="s">
        <v>218</v>
      </c>
      <c r="D14" s="16"/>
      <c r="E14" s="167"/>
      <c r="F14" s="170"/>
      <c r="G14" s="170"/>
      <c r="H14" s="170"/>
    </row>
    <row r="15" spans="1:8" ht="33" customHeight="1">
      <c r="A15" s="173"/>
      <c r="B15" s="218" t="s">
        <v>5</v>
      </c>
      <c r="C15" s="219" t="s">
        <v>6</v>
      </c>
      <c r="D15" s="191"/>
      <c r="E15" s="167">
        <v>3000</v>
      </c>
      <c r="F15" s="170"/>
      <c r="G15" s="170"/>
      <c r="H15" s="170"/>
    </row>
    <row r="16" spans="1:8" ht="102.75" customHeight="1">
      <c r="A16" s="166">
        <v>9510</v>
      </c>
      <c r="B16" s="178" t="s">
        <v>4</v>
      </c>
      <c r="C16" s="179" t="s">
        <v>1</v>
      </c>
      <c r="D16" s="192">
        <v>3793945</v>
      </c>
      <c r="E16" s="193"/>
      <c r="F16" s="145"/>
      <c r="G16" s="145"/>
      <c r="H16" s="145"/>
    </row>
    <row r="17" spans="1:8" ht="96" customHeight="1">
      <c r="A17" s="166">
        <v>9620</v>
      </c>
      <c r="B17" s="178" t="s">
        <v>167</v>
      </c>
      <c r="C17" s="179" t="s">
        <v>168</v>
      </c>
      <c r="D17" s="192">
        <v>2563549.55</v>
      </c>
      <c r="E17" s="193"/>
      <c r="F17" s="145"/>
      <c r="G17" s="145"/>
      <c r="H17" s="145"/>
    </row>
    <row r="18" spans="1:8" ht="66.75" customHeight="1">
      <c r="A18" s="194">
        <v>9800</v>
      </c>
      <c r="B18" s="195" t="s">
        <v>170</v>
      </c>
      <c r="C18" s="196" t="s">
        <v>147</v>
      </c>
      <c r="D18" s="197">
        <v>704712</v>
      </c>
      <c r="E18" s="193">
        <v>155000</v>
      </c>
      <c r="F18" s="145"/>
      <c r="G18" s="145"/>
      <c r="H18" s="145"/>
    </row>
    <row r="19" spans="1:12" ht="18.75" customHeight="1">
      <c r="A19" s="257" t="s">
        <v>231</v>
      </c>
      <c r="B19" s="258"/>
      <c r="C19" s="258"/>
      <c r="D19" s="258"/>
      <c r="E19" s="258"/>
      <c r="F19" s="258"/>
      <c r="G19" s="258"/>
      <c r="H19" s="259"/>
      <c r="J19" s="147"/>
      <c r="K19" s="148"/>
      <c r="L19" s="13"/>
    </row>
    <row r="20" spans="1:12" ht="48" customHeight="1">
      <c r="A20" s="173">
        <v>9720</v>
      </c>
      <c r="B20" s="174">
        <v>3719720</v>
      </c>
      <c r="C20" s="175" t="s">
        <v>156</v>
      </c>
      <c r="D20" s="176">
        <v>680000</v>
      </c>
      <c r="E20" s="177"/>
      <c r="F20" s="177"/>
      <c r="G20" s="177"/>
      <c r="H20" s="177"/>
      <c r="J20" s="147"/>
      <c r="K20" s="148"/>
      <c r="L20" s="13"/>
    </row>
    <row r="21" spans="1:12" ht="48" customHeight="1">
      <c r="A21" s="173">
        <v>9740</v>
      </c>
      <c r="B21" s="174">
        <v>3719740</v>
      </c>
      <c r="C21" s="175" t="s">
        <v>164</v>
      </c>
      <c r="D21" s="176">
        <v>547591.81</v>
      </c>
      <c r="E21" s="177"/>
      <c r="F21" s="177"/>
      <c r="G21" s="177"/>
      <c r="H21" s="177"/>
      <c r="J21" s="147"/>
      <c r="K21" s="148"/>
      <c r="L21" s="13"/>
    </row>
    <row r="22" spans="1:8" ht="28.5" customHeight="1">
      <c r="A22" s="173">
        <v>9770</v>
      </c>
      <c r="B22" s="178" t="s">
        <v>169</v>
      </c>
      <c r="C22" s="179" t="s">
        <v>157</v>
      </c>
      <c r="D22" s="16">
        <v>180000</v>
      </c>
      <c r="E22" s="180">
        <v>1700000</v>
      </c>
      <c r="F22" s="181"/>
      <c r="G22" s="181"/>
      <c r="H22" s="181"/>
    </row>
    <row r="23" spans="1:8" ht="22.5" customHeight="1">
      <c r="A23" s="173"/>
      <c r="B23" s="178"/>
      <c r="C23" s="179" t="s">
        <v>218</v>
      </c>
      <c r="D23" s="16"/>
      <c r="E23" s="167"/>
      <c r="F23" s="181"/>
      <c r="G23" s="181"/>
      <c r="H23" s="181"/>
    </row>
    <row r="24" spans="1:8" ht="30" customHeight="1">
      <c r="A24" s="173"/>
      <c r="B24" s="174" t="s">
        <v>209</v>
      </c>
      <c r="C24" s="175" t="s">
        <v>219</v>
      </c>
      <c r="D24" s="16"/>
      <c r="E24" s="167">
        <v>1700000</v>
      </c>
      <c r="F24" s="181"/>
      <c r="G24" s="181"/>
      <c r="H24" s="181"/>
    </row>
    <row r="25" spans="1:8" ht="37.5">
      <c r="A25" s="182" t="s">
        <v>49</v>
      </c>
      <c r="B25" s="182" t="s">
        <v>49</v>
      </c>
      <c r="C25" s="183" t="s">
        <v>232</v>
      </c>
      <c r="D25" s="184">
        <f>D26+D27</f>
        <v>82212824.36</v>
      </c>
      <c r="E25" s="184">
        <f>E26+E27</f>
        <v>1858000</v>
      </c>
      <c r="F25" s="184">
        <f>F26+F27</f>
        <v>0</v>
      </c>
      <c r="G25" s="184">
        <f>G26+G27</f>
        <v>0</v>
      </c>
      <c r="H25" s="184">
        <f>H26+H27</f>
        <v>0</v>
      </c>
    </row>
    <row r="26" spans="1:8" ht="18.75">
      <c r="A26" s="182" t="s">
        <v>49</v>
      </c>
      <c r="B26" s="182" t="s">
        <v>49</v>
      </c>
      <c r="C26" s="186" t="s">
        <v>50</v>
      </c>
      <c r="D26" s="184">
        <f>D12+D13+D16+D17+D18</f>
        <v>80805232.55</v>
      </c>
      <c r="E26" s="184">
        <f>E12+E13+E16+E17+E18</f>
        <v>158000</v>
      </c>
      <c r="F26" s="184">
        <f>F12+F13+F16+F17+F18</f>
        <v>0</v>
      </c>
      <c r="G26" s="184">
        <f>G12+G13+G16+G17+G18</f>
        <v>0</v>
      </c>
      <c r="H26" s="184">
        <f>H12+H13+H16+H17+H18</f>
        <v>0</v>
      </c>
    </row>
    <row r="27" spans="1:8" ht="18.75">
      <c r="A27" s="182" t="s">
        <v>49</v>
      </c>
      <c r="B27" s="182" t="s">
        <v>49</v>
      </c>
      <c r="C27" s="186" t="s">
        <v>51</v>
      </c>
      <c r="D27" s="184">
        <f>D20+D21+D22</f>
        <v>1407591.81</v>
      </c>
      <c r="E27" s="184">
        <f>E20+E21+E22</f>
        <v>1700000</v>
      </c>
      <c r="F27" s="184">
        <f>F20+F21+F22</f>
        <v>0</v>
      </c>
      <c r="G27" s="184">
        <f>G20+G21+G22</f>
        <v>0</v>
      </c>
      <c r="H27" s="184">
        <f>H20+H21+H22</f>
        <v>0</v>
      </c>
    </row>
    <row r="28" ht="18.75">
      <c r="C28" s="12"/>
    </row>
    <row r="29" spans="1:8" ht="36.75" customHeight="1">
      <c r="A29" s="255" t="s">
        <v>26</v>
      </c>
      <c r="B29" s="256"/>
      <c r="C29" s="256"/>
      <c r="D29" s="256"/>
      <c r="E29" s="256"/>
      <c r="F29" s="256"/>
      <c r="G29" s="256"/>
      <c r="H29" s="256"/>
    </row>
    <row r="30" ht="18.75">
      <c r="C30" s="12"/>
    </row>
    <row r="31" ht="18.75">
      <c r="C31" s="12"/>
    </row>
    <row r="32" ht="18.75">
      <c r="C32" s="12"/>
    </row>
    <row r="33" ht="18.75">
      <c r="C33" s="12"/>
    </row>
    <row r="34" ht="18.75">
      <c r="C34" s="12"/>
    </row>
    <row r="35" ht="18.75">
      <c r="C35" s="12"/>
    </row>
    <row r="36" ht="18.75">
      <c r="C36" s="12"/>
    </row>
    <row r="37" ht="18.75">
      <c r="C37" s="12"/>
    </row>
    <row r="38" ht="18.75">
      <c r="C38" s="12"/>
    </row>
    <row r="39" ht="18.75">
      <c r="C39" s="12"/>
    </row>
    <row r="40" ht="18.75">
      <c r="C40" s="12"/>
    </row>
    <row r="41" ht="18.75">
      <c r="C41" s="12"/>
    </row>
    <row r="42" ht="18.75">
      <c r="C42" s="12"/>
    </row>
    <row r="43" ht="18.75">
      <c r="C43" s="12"/>
    </row>
    <row r="44" ht="18.75">
      <c r="C44" s="12"/>
    </row>
    <row r="45" ht="18.75">
      <c r="C45" s="12"/>
    </row>
    <row r="46" ht="18.75">
      <c r="C46" s="12"/>
    </row>
    <row r="47" ht="18.75">
      <c r="C47" s="12"/>
    </row>
    <row r="48" ht="18.75">
      <c r="C48" s="12"/>
    </row>
    <row r="49" ht="18.75">
      <c r="C49" s="12"/>
    </row>
    <row r="50" ht="18.75">
      <c r="C50" s="12"/>
    </row>
    <row r="51" ht="18.75">
      <c r="C51" s="12"/>
    </row>
    <row r="52" ht="18.75">
      <c r="C52" s="12"/>
    </row>
    <row r="53" ht="18.75">
      <c r="C53" s="12"/>
    </row>
    <row r="54" ht="18.75">
      <c r="C54" s="12"/>
    </row>
    <row r="55" ht="18.75">
      <c r="C55" s="12"/>
    </row>
    <row r="56" ht="18.75">
      <c r="C56" s="12"/>
    </row>
    <row r="57" ht="18.75">
      <c r="C57" s="12"/>
    </row>
    <row r="58" ht="18.75">
      <c r="C58" s="12"/>
    </row>
    <row r="59" ht="18.75">
      <c r="C59" s="12"/>
    </row>
    <row r="60" ht="18.75">
      <c r="C60" s="12"/>
    </row>
    <row r="61" ht="18.75">
      <c r="C61" s="12"/>
    </row>
    <row r="62" ht="18.75">
      <c r="C62" s="12"/>
    </row>
    <row r="63" ht="18.75">
      <c r="C63" s="12"/>
    </row>
    <row r="64" ht="18.75">
      <c r="C64" s="12"/>
    </row>
    <row r="65" ht="18.75">
      <c r="C65" s="12"/>
    </row>
    <row r="66" ht="18.75">
      <c r="C66" s="12"/>
    </row>
    <row r="67" ht="18.75">
      <c r="C67" s="12"/>
    </row>
    <row r="68" ht="18.75">
      <c r="C68" s="12"/>
    </row>
    <row r="69" ht="18.75">
      <c r="C69" s="12"/>
    </row>
    <row r="70" ht="18.75">
      <c r="C70" s="12"/>
    </row>
    <row r="71" ht="18.75">
      <c r="C71" s="12"/>
    </row>
    <row r="72" ht="18.75">
      <c r="C72" s="12"/>
    </row>
    <row r="73" ht="18.75">
      <c r="C73" s="12"/>
    </row>
    <row r="74" ht="18.75">
      <c r="C74" s="12"/>
    </row>
    <row r="75" ht="18.75">
      <c r="C75" s="12"/>
    </row>
    <row r="76" ht="18.75">
      <c r="C76" s="12"/>
    </row>
    <row r="77" ht="18.75">
      <c r="C77" s="12"/>
    </row>
    <row r="78" ht="18.75">
      <c r="C78" s="12"/>
    </row>
    <row r="79" ht="18.75">
      <c r="C79" s="12"/>
    </row>
    <row r="80" ht="18.75">
      <c r="C80" s="12"/>
    </row>
    <row r="81" ht="18.75">
      <c r="C81" s="12"/>
    </row>
    <row r="82" ht="18.75">
      <c r="C82" s="12"/>
    </row>
    <row r="83" ht="18.75">
      <c r="C83" s="12"/>
    </row>
    <row r="84" ht="18.75">
      <c r="C84" s="12"/>
    </row>
    <row r="85" ht="18.75">
      <c r="C85" s="12"/>
    </row>
    <row r="86" ht="18.75">
      <c r="C86" s="12"/>
    </row>
    <row r="87" ht="18.75">
      <c r="C87" s="12"/>
    </row>
    <row r="88" ht="18.75">
      <c r="C88" s="12"/>
    </row>
    <row r="89" ht="18.75">
      <c r="C89" s="12"/>
    </row>
    <row r="90" ht="18.75">
      <c r="C90" s="12"/>
    </row>
    <row r="91" ht="18.75">
      <c r="C91" s="12"/>
    </row>
    <row r="92" ht="18.75">
      <c r="C92" s="12"/>
    </row>
    <row r="93" ht="18.75">
      <c r="C93" s="12"/>
    </row>
    <row r="94" ht="18.75">
      <c r="C94" s="12"/>
    </row>
    <row r="95" ht="18.75">
      <c r="C95" s="12"/>
    </row>
    <row r="96" ht="18.75">
      <c r="C96" s="12"/>
    </row>
    <row r="97" ht="18.75">
      <c r="C97" s="12"/>
    </row>
    <row r="98" ht="18.75">
      <c r="C98" s="12"/>
    </row>
    <row r="99" ht="18.75">
      <c r="C99" s="12"/>
    </row>
    <row r="100" ht="18.75">
      <c r="C100" s="12"/>
    </row>
    <row r="101" ht="18.75">
      <c r="C101" s="12"/>
    </row>
    <row r="102" ht="18.75">
      <c r="C102" s="12"/>
    </row>
    <row r="103" ht="18.75">
      <c r="C103" s="12"/>
    </row>
    <row r="104" ht="18.75">
      <c r="C104" s="12"/>
    </row>
    <row r="105" ht="18.75">
      <c r="C105" s="12"/>
    </row>
    <row r="106" ht="18.75">
      <c r="C106" s="12"/>
    </row>
    <row r="107" ht="18.75">
      <c r="C107" s="12"/>
    </row>
    <row r="108" ht="18.75">
      <c r="C108" s="12"/>
    </row>
    <row r="109" ht="18.75">
      <c r="C109" s="12"/>
    </row>
    <row r="110" ht="18.75">
      <c r="C110" s="12"/>
    </row>
    <row r="111" ht="18.75">
      <c r="C111" s="12"/>
    </row>
    <row r="112" ht="18.75">
      <c r="C112" s="12"/>
    </row>
    <row r="113" ht="18.75">
      <c r="C113" s="12"/>
    </row>
    <row r="114" ht="18.75">
      <c r="C114" s="12"/>
    </row>
    <row r="115" ht="18.75">
      <c r="C115" s="12"/>
    </row>
    <row r="116" ht="18.75">
      <c r="C116" s="12"/>
    </row>
    <row r="117" ht="18.75">
      <c r="C117" s="12"/>
    </row>
    <row r="118" ht="18.75">
      <c r="C118" s="12"/>
    </row>
    <row r="119" ht="18.75">
      <c r="C119" s="12"/>
    </row>
    <row r="120" ht="18.75">
      <c r="C120" s="12"/>
    </row>
    <row r="121" ht="18.75">
      <c r="C121" s="12"/>
    </row>
    <row r="122" ht="18.75">
      <c r="C122" s="12"/>
    </row>
    <row r="123" ht="18.75">
      <c r="C123" s="12"/>
    </row>
    <row r="124" ht="18.75">
      <c r="C124" s="12"/>
    </row>
    <row r="125" ht="18.75">
      <c r="C125" s="12"/>
    </row>
    <row r="126" ht="18.75">
      <c r="C126" s="12"/>
    </row>
    <row r="127" ht="18.75">
      <c r="C127" s="12"/>
    </row>
    <row r="128" ht="18.75">
      <c r="C128" s="12"/>
    </row>
    <row r="129" ht="18.75">
      <c r="C129" s="12"/>
    </row>
    <row r="130" ht="18.75">
      <c r="C130" s="12"/>
    </row>
    <row r="131" ht="18.75">
      <c r="C131" s="12"/>
    </row>
    <row r="132" ht="18.75">
      <c r="C132" s="12"/>
    </row>
    <row r="133" ht="18.75">
      <c r="C133" s="12"/>
    </row>
    <row r="134" ht="18.75">
      <c r="C134" s="12"/>
    </row>
    <row r="135" ht="18.75">
      <c r="C135" s="12"/>
    </row>
    <row r="136" ht="18.75">
      <c r="C136" s="12"/>
    </row>
    <row r="137" ht="18.75">
      <c r="C137" s="12"/>
    </row>
    <row r="138" ht="18.75">
      <c r="C138" s="12"/>
    </row>
    <row r="139" ht="18.75">
      <c r="C139" s="12"/>
    </row>
    <row r="140" ht="18.75">
      <c r="C140" s="12"/>
    </row>
    <row r="141" ht="18.75">
      <c r="C141" s="12"/>
    </row>
    <row r="142" ht="18.75">
      <c r="C142" s="12"/>
    </row>
    <row r="143" ht="18.75">
      <c r="C143" s="12"/>
    </row>
    <row r="144" ht="18.75">
      <c r="C144" s="12"/>
    </row>
    <row r="145" ht="18.75">
      <c r="C145" s="12"/>
    </row>
    <row r="146" ht="18.75">
      <c r="C146" s="12"/>
    </row>
    <row r="147" ht="18.75">
      <c r="C147" s="12"/>
    </row>
    <row r="148" ht="18.75">
      <c r="C148" s="12"/>
    </row>
    <row r="149" ht="18.75">
      <c r="C149" s="12"/>
    </row>
    <row r="150" ht="18.75">
      <c r="C150" s="12"/>
    </row>
    <row r="151" ht="18.75">
      <c r="C151" s="12"/>
    </row>
    <row r="152" ht="18.75">
      <c r="C152" s="12"/>
    </row>
    <row r="153" ht="18.75">
      <c r="C153" s="12"/>
    </row>
    <row r="154" ht="18.75">
      <c r="C154" s="12"/>
    </row>
    <row r="155" ht="18.75">
      <c r="C155" s="12"/>
    </row>
    <row r="156" ht="18.75">
      <c r="C156" s="12"/>
    </row>
    <row r="157" ht="18.75">
      <c r="C157" s="12"/>
    </row>
    <row r="158" ht="18.75">
      <c r="C158" s="12"/>
    </row>
    <row r="159" ht="18.75">
      <c r="C159" s="12"/>
    </row>
    <row r="160" ht="18.75">
      <c r="C160" s="12"/>
    </row>
    <row r="161" ht="18.75">
      <c r="C161" s="12"/>
    </row>
    <row r="162" ht="18.75">
      <c r="C162" s="12"/>
    </row>
    <row r="163" ht="18.75">
      <c r="C163" s="12"/>
    </row>
    <row r="164" ht="18.75">
      <c r="C164" s="12"/>
    </row>
    <row r="165" ht="18.75">
      <c r="C165" s="12"/>
    </row>
    <row r="166" ht="18.75">
      <c r="C166" s="12"/>
    </row>
    <row r="167" ht="18.75">
      <c r="C167" s="12"/>
    </row>
    <row r="168" ht="18.75">
      <c r="C168" s="12"/>
    </row>
    <row r="169" ht="18.75">
      <c r="C169" s="12"/>
    </row>
    <row r="170" ht="18.75">
      <c r="C170" s="12"/>
    </row>
    <row r="171" ht="18.75">
      <c r="C171" s="12"/>
    </row>
    <row r="172" ht="18.75">
      <c r="C172" s="12"/>
    </row>
    <row r="173" ht="18.75">
      <c r="C173" s="12"/>
    </row>
    <row r="174" ht="18.75">
      <c r="C174" s="12"/>
    </row>
    <row r="175" ht="18.75">
      <c r="C175" s="12"/>
    </row>
    <row r="176" ht="18.75">
      <c r="C176" s="12"/>
    </row>
    <row r="177" ht="18.75">
      <c r="C177" s="12"/>
    </row>
    <row r="178" ht="18.75">
      <c r="C178" s="12"/>
    </row>
    <row r="179" ht="18.75">
      <c r="C179" s="12"/>
    </row>
    <row r="180" ht="18.75">
      <c r="C180" s="12"/>
    </row>
    <row r="181" ht="18.75">
      <c r="C181" s="12"/>
    </row>
    <row r="182" ht="18.75">
      <c r="C182" s="12"/>
    </row>
    <row r="183" ht="18.75">
      <c r="C183" s="12"/>
    </row>
    <row r="184" ht="18.75">
      <c r="C184" s="12"/>
    </row>
    <row r="185" ht="18.75">
      <c r="C185" s="12"/>
    </row>
    <row r="186" ht="18.75">
      <c r="C186" s="12"/>
    </row>
    <row r="187" ht="18.75">
      <c r="C187" s="12"/>
    </row>
    <row r="188" ht="18.75">
      <c r="C188" s="12"/>
    </row>
    <row r="189" ht="18.75">
      <c r="C189" s="12"/>
    </row>
    <row r="190" ht="18.75">
      <c r="C190" s="12"/>
    </row>
    <row r="191" ht="18.75">
      <c r="C191" s="12"/>
    </row>
    <row r="192" ht="18.75">
      <c r="C192" s="12"/>
    </row>
    <row r="193" ht="18.75">
      <c r="C193" s="12"/>
    </row>
    <row r="194" ht="18.75">
      <c r="C194" s="12"/>
    </row>
    <row r="195" ht="18.75">
      <c r="C195" s="12"/>
    </row>
    <row r="196" ht="18.75">
      <c r="C196" s="12"/>
    </row>
    <row r="197" ht="18.75">
      <c r="C197" s="12"/>
    </row>
    <row r="198" ht="18.75">
      <c r="C198" s="12"/>
    </row>
    <row r="199" ht="18.75">
      <c r="C199" s="12"/>
    </row>
    <row r="200" ht="18.75">
      <c r="C200" s="12"/>
    </row>
    <row r="201" ht="18.75">
      <c r="C201" s="12"/>
    </row>
    <row r="202" ht="18.75">
      <c r="C202" s="12"/>
    </row>
    <row r="203" ht="18.75">
      <c r="C203" s="12"/>
    </row>
    <row r="204" ht="18.75">
      <c r="C204" s="12"/>
    </row>
    <row r="205" ht="18.75">
      <c r="C205" s="12"/>
    </row>
    <row r="206" ht="18.75">
      <c r="C206" s="12"/>
    </row>
    <row r="207" ht="18.75">
      <c r="C207" s="12"/>
    </row>
    <row r="208" ht="18.75">
      <c r="C208" s="12"/>
    </row>
    <row r="209" ht="18.75">
      <c r="C209" s="12"/>
    </row>
    <row r="210" ht="18.75">
      <c r="C210" s="12"/>
    </row>
    <row r="211" ht="18.75">
      <c r="C211" s="12"/>
    </row>
    <row r="212" ht="18.75">
      <c r="C212" s="12"/>
    </row>
    <row r="213" ht="18.75">
      <c r="C213" s="12"/>
    </row>
    <row r="214" ht="18.75">
      <c r="C214" s="12"/>
    </row>
    <row r="215" ht="18.75">
      <c r="C215" s="12"/>
    </row>
    <row r="216" ht="18.75">
      <c r="C216" s="12"/>
    </row>
    <row r="217" ht="18.75">
      <c r="C217" s="12"/>
    </row>
    <row r="218" ht="18.75">
      <c r="C218" s="12"/>
    </row>
    <row r="219" ht="18.75">
      <c r="C219" s="12"/>
    </row>
    <row r="220" ht="18.75">
      <c r="C220" s="12"/>
    </row>
    <row r="221" ht="18.75">
      <c r="C221" s="12"/>
    </row>
    <row r="222" ht="18.75">
      <c r="C222" s="12"/>
    </row>
    <row r="223" ht="18.75">
      <c r="C223" s="12"/>
    </row>
    <row r="224" ht="18.75">
      <c r="C224" s="12"/>
    </row>
    <row r="225" ht="18.75">
      <c r="C225" s="12"/>
    </row>
    <row r="226" ht="18.75">
      <c r="C226" s="12"/>
    </row>
    <row r="227" ht="18.75">
      <c r="C227" s="12"/>
    </row>
    <row r="228" ht="18.75">
      <c r="C228" s="12"/>
    </row>
    <row r="229" ht="18.75">
      <c r="C229" s="12"/>
    </row>
    <row r="230" ht="18.75">
      <c r="C230" s="12"/>
    </row>
    <row r="231" ht="18.75">
      <c r="C231" s="12"/>
    </row>
    <row r="232" ht="18.75">
      <c r="C232" s="12"/>
    </row>
    <row r="233" ht="18.75">
      <c r="C233" s="12"/>
    </row>
    <row r="234" ht="18.75">
      <c r="C234" s="12"/>
    </row>
    <row r="235" ht="18.75">
      <c r="C235" s="12"/>
    </row>
    <row r="236" ht="18.75">
      <c r="C236" s="12"/>
    </row>
    <row r="237" ht="18.75">
      <c r="C237" s="12"/>
    </row>
    <row r="238" ht="18.75">
      <c r="C238" s="12"/>
    </row>
    <row r="239" ht="18.75">
      <c r="C239" s="12"/>
    </row>
    <row r="240" ht="18.75">
      <c r="C240" s="12"/>
    </row>
    <row r="241" ht="18.75">
      <c r="C241" s="12"/>
    </row>
    <row r="242" ht="18.75">
      <c r="C242" s="12"/>
    </row>
    <row r="243" ht="18.75">
      <c r="C243" s="12"/>
    </row>
    <row r="244" ht="18.75">
      <c r="C244" s="12"/>
    </row>
    <row r="245" ht="18.75">
      <c r="C245" s="12"/>
    </row>
    <row r="246" ht="18.75">
      <c r="C246" s="12"/>
    </row>
    <row r="247" ht="18.75">
      <c r="C247" s="12"/>
    </row>
    <row r="248" ht="18.75">
      <c r="C248" s="12"/>
    </row>
    <row r="249" ht="18.75">
      <c r="C249" s="12"/>
    </row>
    <row r="250" ht="18.75">
      <c r="C250" s="12"/>
    </row>
    <row r="251" ht="18.75">
      <c r="C251" s="12"/>
    </row>
    <row r="252" ht="18.75">
      <c r="C252" s="12"/>
    </row>
    <row r="253" ht="18.75">
      <c r="C253" s="12"/>
    </row>
    <row r="254" ht="18.75">
      <c r="C254" s="12"/>
    </row>
    <row r="255" ht="18.75">
      <c r="C255" s="12"/>
    </row>
    <row r="256" ht="18.75">
      <c r="C256" s="12"/>
    </row>
    <row r="257" ht="18.75">
      <c r="C257" s="12"/>
    </row>
    <row r="258" ht="18.75">
      <c r="C258" s="12"/>
    </row>
    <row r="259" ht="18.75">
      <c r="C259" s="12"/>
    </row>
    <row r="260" ht="18.75">
      <c r="C260" s="12"/>
    </row>
    <row r="261" ht="18.75">
      <c r="C261" s="12"/>
    </row>
    <row r="262" ht="18.75">
      <c r="C262" s="12"/>
    </row>
    <row r="263" ht="18.75">
      <c r="C263" s="12"/>
    </row>
    <row r="264" ht="18.75">
      <c r="C264" s="12"/>
    </row>
    <row r="265" ht="18.75">
      <c r="C265" s="12"/>
    </row>
    <row r="266" ht="18.75">
      <c r="C266" s="12"/>
    </row>
    <row r="267" ht="18.75">
      <c r="C267" s="12"/>
    </row>
    <row r="268" ht="18.75">
      <c r="C268" s="12"/>
    </row>
    <row r="269" ht="18.75">
      <c r="C269" s="12"/>
    </row>
    <row r="270" ht="18.75">
      <c r="C270" s="12"/>
    </row>
    <row r="271" ht="18.75">
      <c r="C271" s="12"/>
    </row>
    <row r="272" ht="18.75">
      <c r="C272" s="12"/>
    </row>
    <row r="273" ht="18.75">
      <c r="C273" s="12"/>
    </row>
    <row r="274" ht="18.75">
      <c r="C274" s="12"/>
    </row>
    <row r="275" ht="18.75">
      <c r="C275" s="12"/>
    </row>
    <row r="276" ht="18.75">
      <c r="C276" s="12"/>
    </row>
    <row r="277" ht="18.75">
      <c r="C277" s="12"/>
    </row>
    <row r="278" ht="18.75">
      <c r="C278" s="12"/>
    </row>
    <row r="279" ht="18.75">
      <c r="C279" s="12"/>
    </row>
    <row r="280" ht="18.75">
      <c r="C280" s="12"/>
    </row>
    <row r="281" ht="18.75">
      <c r="C281" s="12"/>
    </row>
    <row r="282" ht="18.75">
      <c r="C282" s="12"/>
    </row>
    <row r="283" ht="18.75">
      <c r="C283" s="12"/>
    </row>
    <row r="284" ht="18.75">
      <c r="C284" s="12"/>
    </row>
    <row r="285" ht="18.75">
      <c r="C285" s="12"/>
    </row>
    <row r="286" ht="18.75">
      <c r="C286" s="12"/>
    </row>
    <row r="287" ht="18.75">
      <c r="C287" s="12"/>
    </row>
    <row r="288" ht="18.75">
      <c r="C288" s="12"/>
    </row>
    <row r="289" ht="18.75">
      <c r="C289" s="12"/>
    </row>
    <row r="290" ht="18.75">
      <c r="C290" s="12"/>
    </row>
    <row r="291" ht="18.75">
      <c r="C291" s="12"/>
    </row>
    <row r="292" ht="18.75">
      <c r="C292" s="12"/>
    </row>
    <row r="293" ht="18.75">
      <c r="C293" s="12"/>
    </row>
    <row r="294" ht="18.75">
      <c r="C294" s="12"/>
    </row>
    <row r="295" ht="18.75">
      <c r="C295" s="12"/>
    </row>
    <row r="296" ht="18.75">
      <c r="C296" s="12"/>
    </row>
    <row r="297" ht="18.75">
      <c r="C297" s="12"/>
    </row>
    <row r="298" ht="18.75">
      <c r="C298" s="12"/>
    </row>
    <row r="299" ht="18.75">
      <c r="C299" s="12"/>
    </row>
    <row r="300" ht="18.75">
      <c r="C300" s="12"/>
    </row>
    <row r="301" ht="18.75">
      <c r="C301" s="12"/>
    </row>
    <row r="302" ht="18.75">
      <c r="C302" s="12"/>
    </row>
    <row r="303" ht="18.75">
      <c r="C303" s="12"/>
    </row>
    <row r="304" ht="18.75">
      <c r="C304" s="12"/>
    </row>
    <row r="305" ht="18.75">
      <c r="C305" s="12"/>
    </row>
    <row r="306" ht="18.75">
      <c r="C306" s="12"/>
    </row>
    <row r="307" ht="18.75">
      <c r="C307" s="12"/>
    </row>
    <row r="308" ht="18.75">
      <c r="C308" s="12"/>
    </row>
    <row r="309" ht="18.75">
      <c r="C309" s="12"/>
    </row>
    <row r="310" ht="18.75">
      <c r="C310" s="12"/>
    </row>
    <row r="311" ht="18.75">
      <c r="C311" s="12"/>
    </row>
    <row r="312" ht="18.75">
      <c r="C312" s="12"/>
    </row>
    <row r="313" ht="18.75">
      <c r="C313" s="12"/>
    </row>
    <row r="314" ht="18.75">
      <c r="C314" s="12"/>
    </row>
    <row r="315" ht="18.75">
      <c r="C315" s="12"/>
    </row>
    <row r="316" ht="18.75">
      <c r="C316" s="12"/>
    </row>
    <row r="317" ht="18.75">
      <c r="C317" s="12"/>
    </row>
    <row r="318" ht="18.75">
      <c r="C318" s="12"/>
    </row>
    <row r="319" ht="18.75">
      <c r="C319" s="12"/>
    </row>
    <row r="320" ht="18.75">
      <c r="C320" s="12"/>
    </row>
    <row r="321" ht="18.75">
      <c r="C321" s="12"/>
    </row>
    <row r="322" ht="18.75">
      <c r="C322" s="12"/>
    </row>
    <row r="323" ht="18.75">
      <c r="C323" s="12"/>
    </row>
    <row r="324" ht="18.75">
      <c r="C324" s="12"/>
    </row>
    <row r="325" ht="18.75">
      <c r="C325" s="12"/>
    </row>
    <row r="326" ht="18.75">
      <c r="C326" s="12"/>
    </row>
    <row r="327" ht="18.75">
      <c r="C327" s="12"/>
    </row>
    <row r="328" ht="18.75">
      <c r="C328" s="12"/>
    </row>
    <row r="329" ht="18.75">
      <c r="C329" s="12"/>
    </row>
    <row r="330" ht="18.75">
      <c r="C330" s="12"/>
    </row>
    <row r="331" ht="18.75">
      <c r="C331" s="12"/>
    </row>
    <row r="332" ht="18.75">
      <c r="C332" s="12"/>
    </row>
    <row r="333" ht="18.75">
      <c r="C333" s="12"/>
    </row>
    <row r="334" ht="18.75">
      <c r="C334" s="12"/>
    </row>
    <row r="335" ht="18.75">
      <c r="C335" s="12"/>
    </row>
    <row r="336" ht="18.75">
      <c r="C336" s="12"/>
    </row>
    <row r="337" ht="18.75">
      <c r="C337" s="12"/>
    </row>
    <row r="338" ht="18.75">
      <c r="C338" s="12"/>
    </row>
    <row r="339" ht="18.75">
      <c r="C339" s="12"/>
    </row>
    <row r="340" ht="18.75">
      <c r="C340" s="12"/>
    </row>
    <row r="341" ht="18.75">
      <c r="C341" s="12"/>
    </row>
    <row r="342" ht="18.75">
      <c r="C342" s="12"/>
    </row>
    <row r="343" ht="18.75">
      <c r="C343" s="12"/>
    </row>
    <row r="344" ht="18.75">
      <c r="C344" s="12"/>
    </row>
    <row r="345" ht="18.75">
      <c r="C345" s="12"/>
    </row>
    <row r="346" ht="18.75">
      <c r="C346" s="12"/>
    </row>
    <row r="347" ht="18.75">
      <c r="C347" s="12"/>
    </row>
    <row r="348" ht="18.75">
      <c r="C348" s="12"/>
    </row>
    <row r="349" ht="18.75">
      <c r="C349" s="12"/>
    </row>
    <row r="350" ht="18.75">
      <c r="C350" s="12"/>
    </row>
    <row r="351" ht="18.75">
      <c r="C351" s="12"/>
    </row>
  </sheetData>
  <sheetProtection/>
  <mergeCells count="5">
    <mergeCell ref="A29:H29"/>
    <mergeCell ref="A11:H11"/>
    <mergeCell ref="A19:H19"/>
    <mergeCell ref="A4:H4"/>
    <mergeCell ref="C5:F5"/>
  </mergeCells>
  <printOptions/>
  <pageMargins left="0.984251968503937" right="0.3937007874015748" top="0.3937007874015748" bottom="0.3937007874015748" header="0.15748031496062992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pane xSplit="2" ySplit="10" topLeftCell="C6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69" sqref="A69:G69"/>
    </sheetView>
  </sheetViews>
  <sheetFormatPr defaultColWidth="9.00390625" defaultRowHeight="12.75"/>
  <cols>
    <col min="1" max="1" width="15.00390625" style="80" customWidth="1"/>
    <col min="2" max="2" width="57.25390625" style="80" customWidth="1"/>
    <col min="3" max="3" width="23.375" style="80" customWidth="1"/>
    <col min="4" max="4" width="19.125" style="80" customWidth="1"/>
    <col min="5" max="5" width="17.875" style="80" customWidth="1"/>
    <col min="6" max="6" width="20.875" style="80" customWidth="1"/>
    <col min="7" max="7" width="19.625" style="80" customWidth="1"/>
    <col min="8" max="8" width="9.25390625" style="80" bestFit="1" customWidth="1"/>
    <col min="9" max="16384" width="9.125" style="80" customWidth="1"/>
  </cols>
  <sheetData>
    <row r="1" ht="18.75">
      <c r="F1" s="81" t="s">
        <v>233</v>
      </c>
    </row>
    <row r="2" ht="18.75">
      <c r="F2" s="81" t="s">
        <v>20</v>
      </c>
    </row>
    <row r="4" ht="20.25">
      <c r="C4" s="82" t="s">
        <v>126</v>
      </c>
    </row>
    <row r="5" spans="1:3" ht="15.75">
      <c r="A5" s="63" t="s">
        <v>163</v>
      </c>
      <c r="C5" s="83"/>
    </row>
    <row r="6" ht="18.75">
      <c r="A6" s="84" t="s">
        <v>39</v>
      </c>
    </row>
    <row r="7" spans="1:7" ht="18.75">
      <c r="A7" s="85"/>
      <c r="G7" s="86" t="s">
        <v>40</v>
      </c>
    </row>
    <row r="8" spans="1:7" ht="48.75" customHeight="1">
      <c r="A8" s="87" t="s">
        <v>91</v>
      </c>
      <c r="B8" s="87" t="s">
        <v>234</v>
      </c>
      <c r="C8" s="87" t="s">
        <v>146</v>
      </c>
      <c r="D8" s="87" t="s">
        <v>198</v>
      </c>
      <c r="E8" s="88" t="s">
        <v>199</v>
      </c>
      <c r="F8" s="87" t="s">
        <v>200</v>
      </c>
      <c r="G8" s="87" t="s">
        <v>201</v>
      </c>
    </row>
    <row r="9" spans="1:7" ht="15.7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</row>
    <row r="10" spans="1:7" ht="19.5" customHeight="1">
      <c r="A10" s="232" t="s">
        <v>235</v>
      </c>
      <c r="B10" s="232"/>
      <c r="C10" s="232"/>
      <c r="D10" s="232"/>
      <c r="E10" s="232"/>
      <c r="F10" s="232"/>
      <c r="G10" s="232"/>
    </row>
    <row r="11" spans="1:7" ht="18.75">
      <c r="A11" s="160">
        <v>10000000</v>
      </c>
      <c r="B11" s="160" t="s">
        <v>236</v>
      </c>
      <c r="C11" s="90">
        <f>C12+C17</f>
        <v>122228369.59000002</v>
      </c>
      <c r="D11" s="90">
        <f>D12+D17</f>
        <v>4500</v>
      </c>
      <c r="E11" s="90">
        <f>E12+E17</f>
        <v>4800</v>
      </c>
      <c r="F11" s="90">
        <f>F12+F17</f>
        <v>4900</v>
      </c>
      <c r="G11" s="90">
        <f>G12+G17</f>
        <v>5000</v>
      </c>
    </row>
    <row r="12" spans="1:7" ht="18.75">
      <c r="A12" s="79" t="s">
        <v>49</v>
      </c>
      <c r="B12" s="79" t="s">
        <v>50</v>
      </c>
      <c r="C12" s="90">
        <f>SUM(C13:C16)</f>
        <v>122228369.59000002</v>
      </c>
      <c r="D12" s="90">
        <f>SUM(D13:D16)</f>
        <v>4500</v>
      </c>
      <c r="E12" s="90">
        <f>SUM(E13:E16)</f>
        <v>4800</v>
      </c>
      <c r="F12" s="90">
        <f>SUM(F13:F16)</f>
        <v>4900</v>
      </c>
      <c r="G12" s="90">
        <f>SUM(G13:G16)</f>
        <v>5000</v>
      </c>
    </row>
    <row r="13" spans="1:7" ht="18.75">
      <c r="A13" s="79">
        <v>11010000</v>
      </c>
      <c r="B13" s="91" t="s">
        <v>237</v>
      </c>
      <c r="C13" s="92">
        <v>116356497.29</v>
      </c>
      <c r="D13" s="90"/>
      <c r="E13" s="90"/>
      <c r="F13" s="90"/>
      <c r="G13" s="90"/>
    </row>
    <row r="14" spans="1:7" ht="18.75">
      <c r="A14" s="91">
        <v>11020000</v>
      </c>
      <c r="B14" s="91" t="s">
        <v>238</v>
      </c>
      <c r="C14" s="92">
        <v>9583</v>
      </c>
      <c r="D14" s="90">
        <v>4500</v>
      </c>
      <c r="E14" s="90">
        <v>4800</v>
      </c>
      <c r="F14" s="90">
        <v>4900</v>
      </c>
      <c r="G14" s="90">
        <v>5000</v>
      </c>
    </row>
    <row r="15" spans="1:7" ht="37.5">
      <c r="A15" s="91">
        <v>13010000</v>
      </c>
      <c r="B15" s="91" t="s">
        <v>136</v>
      </c>
      <c r="C15" s="92">
        <v>5855898.37</v>
      </c>
      <c r="D15" s="90"/>
      <c r="E15" s="90"/>
      <c r="F15" s="90"/>
      <c r="G15" s="90"/>
    </row>
    <row r="16" spans="1:7" ht="37.5">
      <c r="A16" s="91">
        <v>13030000</v>
      </c>
      <c r="B16" s="91" t="s">
        <v>239</v>
      </c>
      <c r="C16" s="90">
        <v>6390.93</v>
      </c>
      <c r="D16" s="90"/>
      <c r="E16" s="90"/>
      <c r="F16" s="90"/>
      <c r="G16" s="90"/>
    </row>
    <row r="17" spans="1:7" ht="18.75">
      <c r="A17" s="79" t="s">
        <v>49</v>
      </c>
      <c r="B17" s="79" t="s">
        <v>51</v>
      </c>
      <c r="C17" s="90">
        <f>C18+C19+C20</f>
        <v>0</v>
      </c>
      <c r="D17" s="90">
        <f>D20</f>
        <v>0</v>
      </c>
      <c r="E17" s="90">
        <f>E20</f>
        <v>0</v>
      </c>
      <c r="F17" s="90">
        <f>F20</f>
        <v>0</v>
      </c>
      <c r="G17" s="90">
        <f>G20</f>
        <v>0</v>
      </c>
    </row>
    <row r="18" spans="1:7" ht="37.5" hidden="1">
      <c r="A18" s="79">
        <v>12020000</v>
      </c>
      <c r="B18" s="91" t="s">
        <v>240</v>
      </c>
      <c r="C18" s="90"/>
      <c r="D18" s="90"/>
      <c r="E18" s="90"/>
      <c r="F18" s="90"/>
      <c r="G18" s="90"/>
    </row>
    <row r="19" spans="1:7" ht="37.5" hidden="1">
      <c r="A19" s="79">
        <v>19050000</v>
      </c>
      <c r="B19" s="91" t="s">
        <v>241</v>
      </c>
      <c r="C19" s="90"/>
      <c r="D19" s="90"/>
      <c r="E19" s="90"/>
      <c r="F19" s="90"/>
      <c r="G19" s="90"/>
    </row>
    <row r="20" spans="1:7" ht="18.75" hidden="1">
      <c r="A20" s="91">
        <v>19010000</v>
      </c>
      <c r="B20" s="91" t="s">
        <v>242</v>
      </c>
      <c r="C20" s="90"/>
      <c r="D20" s="90"/>
      <c r="E20" s="90"/>
      <c r="F20" s="90"/>
      <c r="G20" s="90"/>
    </row>
    <row r="21" spans="1:7" ht="18.75">
      <c r="A21" s="160">
        <v>20000000</v>
      </c>
      <c r="B21" s="160" t="s">
        <v>243</v>
      </c>
      <c r="C21" s="90">
        <f>C22+C29</f>
        <v>2950615.6499999994</v>
      </c>
      <c r="D21" s="90">
        <f>D22+D29</f>
        <v>515430</v>
      </c>
      <c r="E21" s="90">
        <f>E22+E29</f>
        <v>210900</v>
      </c>
      <c r="F21" s="90">
        <f>F22+F29</f>
        <v>213500</v>
      </c>
      <c r="G21" s="90">
        <f>G22+G29</f>
        <v>216000</v>
      </c>
    </row>
    <row r="22" spans="1:7" ht="18.75">
      <c r="A22" s="79" t="s">
        <v>49</v>
      </c>
      <c r="B22" s="79" t="s">
        <v>50</v>
      </c>
      <c r="C22" s="90">
        <f>C23+C24+C25+C26+C28</f>
        <v>576250.34</v>
      </c>
      <c r="D22" s="90">
        <f>D23+D24+D25+D26+D27+D28</f>
        <v>369300</v>
      </c>
      <c r="E22" s="90">
        <f>E23+E24+E25+E26+E27+E28</f>
        <v>210900</v>
      </c>
      <c r="F22" s="90">
        <f>F23+F24+F25+F26+F27+F28</f>
        <v>213500</v>
      </c>
      <c r="G22" s="90">
        <f>G23+G24+G25+G26+G27+G28</f>
        <v>216000</v>
      </c>
    </row>
    <row r="23" spans="1:7" ht="74.25" customHeight="1">
      <c r="A23" s="79">
        <v>21010000</v>
      </c>
      <c r="B23" s="91" t="s">
        <v>244</v>
      </c>
      <c r="C23" s="93">
        <v>9566</v>
      </c>
      <c r="D23" s="94">
        <v>10300</v>
      </c>
      <c r="E23" s="94">
        <v>10500</v>
      </c>
      <c r="F23" s="94">
        <v>10700</v>
      </c>
      <c r="G23" s="94">
        <v>10800</v>
      </c>
    </row>
    <row r="24" spans="1:7" ht="18.75">
      <c r="A24" s="79">
        <v>21080000</v>
      </c>
      <c r="B24" s="91" t="s">
        <v>137</v>
      </c>
      <c r="C24" s="93">
        <v>10200</v>
      </c>
      <c r="D24" s="95"/>
      <c r="E24" s="95"/>
      <c r="F24" s="95"/>
      <c r="G24" s="95"/>
    </row>
    <row r="25" spans="1:7" ht="21.75" customHeight="1">
      <c r="A25" s="91">
        <v>22010000</v>
      </c>
      <c r="B25" s="91" t="s">
        <v>245</v>
      </c>
      <c r="C25" s="93">
        <v>242055.36</v>
      </c>
      <c r="D25" s="95">
        <v>41000</v>
      </c>
      <c r="E25" s="95"/>
      <c r="F25" s="95"/>
      <c r="G25" s="95"/>
    </row>
    <row r="26" spans="1:7" ht="77.25" customHeight="1">
      <c r="A26" s="91">
        <v>22080000</v>
      </c>
      <c r="B26" s="91" t="s">
        <v>246</v>
      </c>
      <c r="C26" s="93">
        <v>227274.78</v>
      </c>
      <c r="D26" s="95">
        <v>318000</v>
      </c>
      <c r="E26" s="95">
        <v>200400</v>
      </c>
      <c r="F26" s="95">
        <v>202800</v>
      </c>
      <c r="G26" s="95">
        <v>205200</v>
      </c>
    </row>
    <row r="27" spans="1:7" ht="116.25" customHeight="1" hidden="1">
      <c r="A27" s="91">
        <v>22130000</v>
      </c>
      <c r="B27" s="91" t="s">
        <v>247</v>
      </c>
      <c r="C27" s="93" t="s">
        <v>248</v>
      </c>
      <c r="D27" s="95"/>
      <c r="E27" s="95"/>
      <c r="F27" s="95"/>
      <c r="G27" s="95"/>
    </row>
    <row r="28" spans="1:7" ht="30.75" customHeight="1">
      <c r="A28" s="91">
        <v>24060000</v>
      </c>
      <c r="B28" s="91" t="s">
        <v>249</v>
      </c>
      <c r="C28" s="93">
        <v>87154.2</v>
      </c>
      <c r="D28" s="95"/>
      <c r="E28" s="95"/>
      <c r="F28" s="95"/>
      <c r="G28" s="95"/>
    </row>
    <row r="29" spans="1:7" ht="18.75">
      <c r="A29" s="79" t="s">
        <v>49</v>
      </c>
      <c r="B29" s="79" t="s">
        <v>51</v>
      </c>
      <c r="C29" s="90">
        <f>C30+C31+C32</f>
        <v>2374365.3099999996</v>
      </c>
      <c r="D29" s="90">
        <f>D30+D31+D32</f>
        <v>146130</v>
      </c>
      <c r="E29" s="90">
        <f>E30+E31+E32</f>
        <v>0</v>
      </c>
      <c r="F29" s="90">
        <f>F30+F31+F32</f>
        <v>0</v>
      </c>
      <c r="G29" s="90">
        <f>G30+G31+G32</f>
        <v>0</v>
      </c>
    </row>
    <row r="30" spans="1:7" ht="56.25">
      <c r="A30" s="91">
        <v>21110000</v>
      </c>
      <c r="B30" s="91" t="s">
        <v>250</v>
      </c>
      <c r="C30" s="94">
        <v>13116.76</v>
      </c>
      <c r="D30" s="96"/>
      <c r="E30" s="95"/>
      <c r="F30" s="95"/>
      <c r="G30" s="95"/>
    </row>
    <row r="31" spans="1:7" ht="18.75">
      <c r="A31" s="91">
        <v>24000000</v>
      </c>
      <c r="B31" s="91" t="s">
        <v>249</v>
      </c>
      <c r="C31" s="94"/>
      <c r="D31" s="96"/>
      <c r="E31" s="95"/>
      <c r="F31" s="95"/>
      <c r="G31" s="95"/>
    </row>
    <row r="32" spans="1:7" ht="18.75">
      <c r="A32" s="97">
        <v>25000000</v>
      </c>
      <c r="B32" s="91" t="s">
        <v>251</v>
      </c>
      <c r="C32" s="93">
        <v>2361248.55</v>
      </c>
      <c r="D32" s="90">
        <v>146130</v>
      </c>
      <c r="E32" s="92"/>
      <c r="F32" s="92"/>
      <c r="G32" s="92"/>
    </row>
    <row r="33" spans="1:7" ht="26.25" customHeight="1">
      <c r="A33" s="79">
        <v>30000000</v>
      </c>
      <c r="B33" s="79" t="s">
        <v>252</v>
      </c>
      <c r="C33" s="93">
        <f>C36</f>
        <v>0</v>
      </c>
      <c r="D33" s="98">
        <v>0</v>
      </c>
      <c r="E33" s="98"/>
      <c r="F33" s="98"/>
      <c r="G33" s="98"/>
    </row>
    <row r="34" spans="1:7" ht="18.75">
      <c r="A34" s="79" t="s">
        <v>49</v>
      </c>
      <c r="B34" s="79" t="s">
        <v>50</v>
      </c>
      <c r="C34" s="93" t="s">
        <v>248</v>
      </c>
      <c r="D34" s="93" t="s">
        <v>248</v>
      </c>
      <c r="E34" s="93" t="s">
        <v>248</v>
      </c>
      <c r="F34" s="93" t="s">
        <v>248</v>
      </c>
      <c r="G34" s="93" t="s">
        <v>248</v>
      </c>
    </row>
    <row r="35" spans="1:7" ht="18.75">
      <c r="A35" s="79" t="s">
        <v>253</v>
      </c>
      <c r="B35" s="79"/>
      <c r="C35" s="93" t="s">
        <v>248</v>
      </c>
      <c r="D35" s="93" t="s">
        <v>248</v>
      </c>
      <c r="E35" s="93" t="s">
        <v>248</v>
      </c>
      <c r="F35" s="93" t="s">
        <v>248</v>
      </c>
      <c r="G35" s="93" t="s">
        <v>248</v>
      </c>
    </row>
    <row r="36" spans="1:7" ht="18.75">
      <c r="A36" s="79" t="s">
        <v>49</v>
      </c>
      <c r="B36" s="79" t="s">
        <v>51</v>
      </c>
      <c r="C36" s="93"/>
      <c r="D36" s="93" t="s">
        <v>248</v>
      </c>
      <c r="E36" s="93" t="s">
        <v>248</v>
      </c>
      <c r="F36" s="93" t="s">
        <v>248</v>
      </c>
      <c r="G36" s="93" t="s">
        <v>248</v>
      </c>
    </row>
    <row r="37" spans="1:7" ht="51.75" customHeight="1">
      <c r="A37" s="79">
        <v>31030000</v>
      </c>
      <c r="B37" s="91" t="s">
        <v>254</v>
      </c>
      <c r="C37" s="93"/>
      <c r="D37" s="93"/>
      <c r="E37" s="93"/>
      <c r="F37" s="93"/>
      <c r="G37" s="93"/>
    </row>
    <row r="38" spans="1:7" ht="18.75">
      <c r="A38" s="79">
        <v>50000000</v>
      </c>
      <c r="B38" s="79" t="s">
        <v>255</v>
      </c>
      <c r="C38" s="93" t="s">
        <v>248</v>
      </c>
      <c r="D38" s="93" t="s">
        <v>248</v>
      </c>
      <c r="E38" s="93" t="s">
        <v>248</v>
      </c>
      <c r="F38" s="93" t="s">
        <v>248</v>
      </c>
      <c r="G38" s="93" t="s">
        <v>248</v>
      </c>
    </row>
    <row r="39" spans="1:7" ht="18.75">
      <c r="A39" s="79" t="s">
        <v>49</v>
      </c>
      <c r="B39" s="79" t="s">
        <v>51</v>
      </c>
      <c r="C39" s="93" t="s">
        <v>248</v>
      </c>
      <c r="D39" s="93" t="s">
        <v>248</v>
      </c>
      <c r="E39" s="93" t="s">
        <v>248</v>
      </c>
      <c r="F39" s="93" t="s">
        <v>248</v>
      </c>
      <c r="G39" s="93" t="s">
        <v>248</v>
      </c>
    </row>
    <row r="40" spans="1:7" ht="18.75">
      <c r="A40" s="79" t="s">
        <v>253</v>
      </c>
      <c r="B40" s="79"/>
      <c r="C40" s="93" t="s">
        <v>248</v>
      </c>
      <c r="D40" s="93" t="s">
        <v>248</v>
      </c>
      <c r="E40" s="93" t="s">
        <v>248</v>
      </c>
      <c r="F40" s="93" t="s">
        <v>248</v>
      </c>
      <c r="G40" s="93" t="s">
        <v>248</v>
      </c>
    </row>
    <row r="41" spans="1:7" ht="18.75">
      <c r="A41" s="79" t="s">
        <v>49</v>
      </c>
      <c r="B41" s="79" t="s">
        <v>56</v>
      </c>
      <c r="C41" s="90">
        <f>C42+C43</f>
        <v>125178985.24000002</v>
      </c>
      <c r="D41" s="90">
        <f>D42+D43</f>
        <v>519930</v>
      </c>
      <c r="E41" s="90">
        <f>E42+E43</f>
        <v>215700</v>
      </c>
      <c r="F41" s="90">
        <f>F42+F43</f>
        <v>218400</v>
      </c>
      <c r="G41" s="90">
        <f>G42+G43</f>
        <v>221000</v>
      </c>
    </row>
    <row r="42" spans="1:7" s="100" customFormat="1" ht="18.75">
      <c r="A42" s="99" t="s">
        <v>49</v>
      </c>
      <c r="B42" s="99" t="s">
        <v>50</v>
      </c>
      <c r="C42" s="92">
        <f>C12+C22</f>
        <v>122804619.93000002</v>
      </c>
      <c r="D42" s="92">
        <f>D12+D22</f>
        <v>373800</v>
      </c>
      <c r="E42" s="92">
        <f>E12+E22</f>
        <v>215700</v>
      </c>
      <c r="F42" s="92">
        <f>F12+F22</f>
        <v>218400</v>
      </c>
      <c r="G42" s="92">
        <f>G12+G22</f>
        <v>221000</v>
      </c>
    </row>
    <row r="43" spans="1:7" ht="18.75">
      <c r="A43" s="79" t="s">
        <v>49</v>
      </c>
      <c r="B43" s="79" t="s">
        <v>51</v>
      </c>
      <c r="C43" s="90">
        <f>C17+C29+C37</f>
        <v>2374365.3099999996</v>
      </c>
      <c r="D43" s="92">
        <f>D17+D29+D37</f>
        <v>146130</v>
      </c>
      <c r="E43" s="92">
        <f>E17+E29+E37</f>
        <v>0</v>
      </c>
      <c r="F43" s="92">
        <f>F17+F29+F37</f>
        <v>0</v>
      </c>
      <c r="G43" s="92">
        <f>G17+G29+G37</f>
        <v>0</v>
      </c>
    </row>
    <row r="44" spans="1:7" ht="18.75">
      <c r="A44" s="233" t="s">
        <v>256</v>
      </c>
      <c r="B44" s="233"/>
      <c r="C44" s="233"/>
      <c r="D44" s="233"/>
      <c r="E44" s="233"/>
      <c r="F44" s="233"/>
      <c r="G44" s="233"/>
    </row>
    <row r="45" spans="1:7" ht="30.75" customHeight="1">
      <c r="A45" s="79">
        <v>41020000</v>
      </c>
      <c r="B45" s="79" t="s">
        <v>257</v>
      </c>
      <c r="C45" s="90">
        <f>C46+C47</f>
        <v>101319500</v>
      </c>
      <c r="D45" s="90">
        <f>D46+D47</f>
        <v>0</v>
      </c>
      <c r="E45" s="90">
        <f>E46+E47</f>
        <v>0</v>
      </c>
      <c r="F45" s="90">
        <f>F46+F47</f>
        <v>0</v>
      </c>
      <c r="G45" s="90">
        <f>G46+G47</f>
        <v>0</v>
      </c>
    </row>
    <row r="46" spans="1:7" ht="18.75">
      <c r="A46" s="79" t="s">
        <v>49</v>
      </c>
      <c r="B46" s="79" t="s">
        <v>50</v>
      </c>
      <c r="C46" s="90">
        <v>101319500</v>
      </c>
      <c r="D46" s="90"/>
      <c r="E46" s="90"/>
      <c r="F46" s="90"/>
      <c r="G46" s="90"/>
    </row>
    <row r="47" spans="1:7" ht="18.75">
      <c r="A47" s="79" t="s">
        <v>49</v>
      </c>
      <c r="B47" s="79" t="s">
        <v>51</v>
      </c>
      <c r="C47" s="93"/>
      <c r="D47" s="98"/>
      <c r="E47" s="101"/>
      <c r="F47" s="101"/>
      <c r="G47" s="101"/>
    </row>
    <row r="48" spans="1:9" ht="29.25" customHeight="1">
      <c r="A48" s="79">
        <v>41030000</v>
      </c>
      <c r="B48" s="79" t="s">
        <v>258</v>
      </c>
      <c r="C48" s="90">
        <f>C49+C50</f>
        <v>394581145.53</v>
      </c>
      <c r="D48" s="90">
        <f>D49+D50</f>
        <v>0</v>
      </c>
      <c r="E48" s="90">
        <f>E49+E50</f>
        <v>0</v>
      </c>
      <c r="F48" s="92">
        <f>F49+F50</f>
        <v>0</v>
      </c>
      <c r="G48" s="92">
        <f>G49+G50</f>
        <v>0</v>
      </c>
      <c r="I48" s="150"/>
    </row>
    <row r="49" spans="1:9" s="100" customFormat="1" ht="18.75">
      <c r="A49" s="99" t="s">
        <v>49</v>
      </c>
      <c r="B49" s="99" t="s">
        <v>50</v>
      </c>
      <c r="C49" s="92">
        <v>394581145.53</v>
      </c>
      <c r="D49" s="92"/>
      <c r="E49" s="92"/>
      <c r="F49" s="92"/>
      <c r="G49" s="92"/>
      <c r="H49" s="149"/>
      <c r="I49" s="151"/>
    </row>
    <row r="50" spans="1:7" ht="18.75">
      <c r="A50" s="79" t="s">
        <v>49</v>
      </c>
      <c r="B50" s="79" t="s">
        <v>51</v>
      </c>
      <c r="C50" s="90"/>
      <c r="D50" s="90"/>
      <c r="E50" s="90"/>
      <c r="F50" s="90"/>
      <c r="G50" s="90"/>
    </row>
    <row r="51" spans="1:7" ht="18.75">
      <c r="A51" s="79" t="s">
        <v>49</v>
      </c>
      <c r="B51" s="79" t="s">
        <v>60</v>
      </c>
      <c r="C51" s="90">
        <f aca="true" t="shared" si="0" ref="C51:G53">C45+C48</f>
        <v>495900645.53</v>
      </c>
      <c r="D51" s="90">
        <f t="shared" si="0"/>
        <v>0</v>
      </c>
      <c r="E51" s="90">
        <f t="shared" si="0"/>
        <v>0</v>
      </c>
      <c r="F51" s="90">
        <f t="shared" si="0"/>
        <v>0</v>
      </c>
      <c r="G51" s="90">
        <f t="shared" si="0"/>
        <v>0</v>
      </c>
    </row>
    <row r="52" spans="1:7" ht="18.75">
      <c r="A52" s="79" t="s">
        <v>49</v>
      </c>
      <c r="B52" s="79" t="s">
        <v>50</v>
      </c>
      <c r="C52" s="90">
        <f t="shared" si="0"/>
        <v>495900645.53</v>
      </c>
      <c r="D52" s="90">
        <f t="shared" si="0"/>
        <v>0</v>
      </c>
      <c r="E52" s="90">
        <f t="shared" si="0"/>
        <v>0</v>
      </c>
      <c r="F52" s="90">
        <f t="shared" si="0"/>
        <v>0</v>
      </c>
      <c r="G52" s="90">
        <f t="shared" si="0"/>
        <v>0</v>
      </c>
    </row>
    <row r="53" spans="1:7" ht="18.75">
      <c r="A53" s="79" t="s">
        <v>49</v>
      </c>
      <c r="B53" s="79" t="s">
        <v>51</v>
      </c>
      <c r="C53" s="90">
        <f t="shared" si="0"/>
        <v>0</v>
      </c>
      <c r="D53" s="90"/>
      <c r="E53" s="90">
        <f t="shared" si="0"/>
        <v>0</v>
      </c>
      <c r="F53" s="90">
        <f t="shared" si="0"/>
        <v>0</v>
      </c>
      <c r="G53" s="90">
        <f t="shared" si="0"/>
        <v>0</v>
      </c>
    </row>
    <row r="54" spans="1:7" ht="18.75">
      <c r="A54" s="233" t="s">
        <v>259</v>
      </c>
      <c r="B54" s="233"/>
      <c r="C54" s="233"/>
      <c r="D54" s="233"/>
      <c r="E54" s="233"/>
      <c r="F54" s="233"/>
      <c r="G54" s="233"/>
    </row>
    <row r="55" spans="1:7" ht="31.5" customHeight="1">
      <c r="A55" s="79">
        <v>41040000</v>
      </c>
      <c r="B55" s="79" t="s">
        <v>260</v>
      </c>
      <c r="C55" s="161">
        <f>C56+C57</f>
        <v>31364800</v>
      </c>
      <c r="D55" s="161">
        <f>D56+D57</f>
        <v>0</v>
      </c>
      <c r="E55" s="161">
        <f>E56+E57</f>
        <v>0</v>
      </c>
      <c r="F55" s="161">
        <f>F56+F57</f>
        <v>0</v>
      </c>
      <c r="G55" s="161">
        <f>G56+G57</f>
        <v>0</v>
      </c>
    </row>
    <row r="56" spans="1:7" ht="18.75">
      <c r="A56" s="79" t="s">
        <v>49</v>
      </c>
      <c r="B56" s="79" t="s">
        <v>50</v>
      </c>
      <c r="C56" s="90">
        <v>31364800</v>
      </c>
      <c r="D56" s="162"/>
      <c r="E56" s="162"/>
      <c r="F56" s="162"/>
      <c r="G56" s="162"/>
    </row>
    <row r="57" spans="1:7" ht="18.75">
      <c r="A57" s="79" t="s">
        <v>49</v>
      </c>
      <c r="B57" s="79" t="s">
        <v>51</v>
      </c>
      <c r="C57" s="98"/>
      <c r="D57" s="162"/>
      <c r="E57" s="162"/>
      <c r="F57" s="162"/>
      <c r="G57" s="162"/>
    </row>
    <row r="58" spans="1:7" ht="36.75" customHeight="1">
      <c r="A58" s="79">
        <v>41050000</v>
      </c>
      <c r="B58" s="79" t="s">
        <v>261</v>
      </c>
      <c r="C58" s="90">
        <f>C59+C60</f>
        <v>33970915.06</v>
      </c>
      <c r="D58" s="90">
        <f>D59+D60</f>
        <v>275000</v>
      </c>
      <c r="E58" s="90"/>
      <c r="F58" s="90"/>
      <c r="G58" s="90"/>
    </row>
    <row r="59" spans="1:7" ht="18.75">
      <c r="A59" s="79" t="s">
        <v>49</v>
      </c>
      <c r="B59" s="79" t="s">
        <v>50</v>
      </c>
      <c r="C59" s="90">
        <v>30926407.9</v>
      </c>
      <c r="D59" s="90">
        <v>275000</v>
      </c>
      <c r="E59" s="90"/>
      <c r="F59" s="90"/>
      <c r="G59" s="90"/>
    </row>
    <row r="60" spans="1:7" ht="18.75">
      <c r="A60" s="79" t="s">
        <v>49</v>
      </c>
      <c r="B60" s="79" t="s">
        <v>51</v>
      </c>
      <c r="C60" s="90">
        <v>3044507.16</v>
      </c>
      <c r="D60" s="90"/>
      <c r="E60" s="90"/>
      <c r="F60" s="90"/>
      <c r="G60" s="90"/>
    </row>
    <row r="61" spans="1:7" ht="18.75">
      <c r="A61" s="79" t="s">
        <v>49</v>
      </c>
      <c r="B61" s="79" t="s">
        <v>262</v>
      </c>
      <c r="C61" s="90">
        <f>C55+C58</f>
        <v>65335715.06</v>
      </c>
      <c r="D61" s="90">
        <f>D55+D58</f>
        <v>275000</v>
      </c>
      <c r="E61" s="90">
        <f>E55+E58</f>
        <v>0</v>
      </c>
      <c r="F61" s="90">
        <f>F55+F58</f>
        <v>0</v>
      </c>
      <c r="G61" s="90">
        <f>G55+G58</f>
        <v>0</v>
      </c>
    </row>
    <row r="62" spans="1:7" ht="18.75">
      <c r="A62" s="79" t="s">
        <v>49</v>
      </c>
      <c r="B62" s="79" t="s">
        <v>50</v>
      </c>
      <c r="C62" s="90">
        <f>C56+C60</f>
        <v>34409307.16</v>
      </c>
      <c r="D62" s="90">
        <f>D56+D60</f>
        <v>0</v>
      </c>
      <c r="E62" s="90">
        <f>E56+E60</f>
        <v>0</v>
      </c>
      <c r="F62" s="90">
        <f>F56+F60</f>
        <v>0</v>
      </c>
      <c r="G62" s="90">
        <f>G56+G60</f>
        <v>0</v>
      </c>
    </row>
    <row r="63" spans="1:7" ht="18.75">
      <c r="A63" s="79" t="s">
        <v>49</v>
      </c>
      <c r="B63" s="79" t="s">
        <v>51</v>
      </c>
      <c r="C63" s="90">
        <f>C57+C60</f>
        <v>3044507.16</v>
      </c>
      <c r="D63" s="90">
        <f>D57+D60</f>
        <v>0</v>
      </c>
      <c r="E63" s="90">
        <f>E57+E60</f>
        <v>0</v>
      </c>
      <c r="F63" s="90">
        <f>F57+F60</f>
        <v>0</v>
      </c>
      <c r="G63" s="90">
        <f>G57+G60</f>
        <v>0</v>
      </c>
    </row>
    <row r="64" spans="1:7" ht="18.75">
      <c r="A64" s="79" t="s">
        <v>49</v>
      </c>
      <c r="B64" s="79" t="s">
        <v>263</v>
      </c>
      <c r="C64" s="90">
        <f>C41+C51+C61</f>
        <v>686415345.8299999</v>
      </c>
      <c r="D64" s="90">
        <f>D41+D51+D61</f>
        <v>794930</v>
      </c>
      <c r="E64" s="90">
        <f>E41+E51+E61</f>
        <v>215700</v>
      </c>
      <c r="F64" s="90">
        <f>F41+F51+F61</f>
        <v>218400</v>
      </c>
      <c r="G64" s="90">
        <f>G41+G51+G61</f>
        <v>221000</v>
      </c>
    </row>
    <row r="65" spans="1:7" ht="18.75">
      <c r="A65" s="79" t="s">
        <v>49</v>
      </c>
      <c r="B65" s="79" t="s">
        <v>50</v>
      </c>
      <c r="C65" s="107">
        <f>C42+C46+C49+C56+C59</f>
        <v>680996473.36</v>
      </c>
      <c r="D65" s="107">
        <f>D42+D46+D49+D56+D59</f>
        <v>648800</v>
      </c>
      <c r="E65" s="107">
        <f>E42+E46+E49+E56+E59</f>
        <v>215700</v>
      </c>
      <c r="F65" s="107">
        <f>F42+F46+F49+F56+F59</f>
        <v>218400</v>
      </c>
      <c r="G65" s="107">
        <f>G42+G46+G49+G56+G59</f>
        <v>221000</v>
      </c>
    </row>
    <row r="66" spans="1:7" ht="18.75">
      <c r="A66" s="79" t="s">
        <v>49</v>
      </c>
      <c r="B66" s="79" t="s">
        <v>51</v>
      </c>
      <c r="C66" s="90">
        <f>C43+C53+C63</f>
        <v>5418872.47</v>
      </c>
      <c r="D66" s="90">
        <f>D43+D53+D63</f>
        <v>146130</v>
      </c>
      <c r="E66" s="90">
        <f>E43+E53+E63</f>
        <v>0</v>
      </c>
      <c r="F66" s="90">
        <f>F43+F53+F63</f>
        <v>0</v>
      </c>
      <c r="G66" s="90">
        <f>G43+G53+G63</f>
        <v>0</v>
      </c>
    </row>
    <row r="68" ht="12.75">
      <c r="E68" s="102"/>
    </row>
    <row r="69" spans="1:7" ht="29.25" customHeight="1">
      <c r="A69" s="230" t="s">
        <v>24</v>
      </c>
      <c r="B69" s="231"/>
      <c r="C69" s="231"/>
      <c r="D69" s="231"/>
      <c r="E69" s="231"/>
      <c r="F69" s="231"/>
      <c r="G69" s="231"/>
    </row>
  </sheetData>
  <mergeCells count="4">
    <mergeCell ref="A10:G10"/>
    <mergeCell ref="A54:G54"/>
    <mergeCell ref="A44:G44"/>
    <mergeCell ref="A69:G69"/>
  </mergeCells>
  <printOptions/>
  <pageMargins left="0.984251968503937" right="0.3937007874015748" top="0.3937007874015748" bottom="0.3937007874015748" header="0.2362204724409449" footer="0.2755905511811024"/>
  <pageSetup horizontalDpi="600" verticalDpi="600" orientation="landscape" paperSize="9" scale="71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3">
      <selection activeCell="L21" sqref="L21"/>
    </sheetView>
  </sheetViews>
  <sheetFormatPr defaultColWidth="9.00390625" defaultRowHeight="12.75"/>
  <cols>
    <col min="1" max="1" width="25.375" style="0" customWidth="1"/>
    <col min="2" max="2" width="55.125" style="0" customWidth="1"/>
    <col min="3" max="3" width="18.75390625" style="0" bestFit="1" customWidth="1"/>
    <col min="4" max="4" width="17.875" style="0" bestFit="1" customWidth="1"/>
    <col min="5" max="5" width="18.125" style="0" customWidth="1"/>
    <col min="6" max="6" width="16.375" style="0" customWidth="1"/>
    <col min="7" max="7" width="17.25390625" style="0" customWidth="1"/>
  </cols>
  <sheetData>
    <row r="1" ht="18.75">
      <c r="E1" s="103" t="s">
        <v>265</v>
      </c>
    </row>
    <row r="2" ht="18.75">
      <c r="E2" s="103" t="s">
        <v>21</v>
      </c>
    </row>
    <row r="3" ht="8.25" customHeight="1">
      <c r="E3" s="103"/>
    </row>
    <row r="4" spans="1:7" ht="18.75">
      <c r="A4" s="227" t="s">
        <v>127</v>
      </c>
      <c r="B4" s="227"/>
      <c r="C4" s="227"/>
      <c r="D4" s="227"/>
      <c r="E4" s="227"/>
      <c r="F4" s="227"/>
      <c r="G4" s="227"/>
    </row>
    <row r="5" ht="15.75">
      <c r="A5" s="63" t="s">
        <v>163</v>
      </c>
    </row>
    <row r="6" ht="12" customHeight="1">
      <c r="A6" s="64" t="s">
        <v>39</v>
      </c>
    </row>
    <row r="7" spans="1:7" ht="13.5" customHeight="1">
      <c r="A7" s="2"/>
      <c r="G7" s="3" t="s">
        <v>40</v>
      </c>
    </row>
    <row r="8" spans="1:7" ht="18.75">
      <c r="A8" s="108" t="s">
        <v>70</v>
      </c>
      <c r="B8" s="109" t="s">
        <v>42</v>
      </c>
      <c r="C8" s="110" t="s">
        <v>175</v>
      </c>
      <c r="D8" s="110" t="s">
        <v>176</v>
      </c>
      <c r="E8" s="110" t="s">
        <v>177</v>
      </c>
      <c r="F8" s="110" t="s">
        <v>178</v>
      </c>
      <c r="G8" s="110" t="s">
        <v>179</v>
      </c>
    </row>
    <row r="9" spans="1:7" ht="18.75">
      <c r="A9" s="108"/>
      <c r="B9" s="109"/>
      <c r="C9" s="57" t="s">
        <v>145</v>
      </c>
      <c r="D9" s="57" t="s">
        <v>44</v>
      </c>
      <c r="E9" s="57" t="s">
        <v>45</v>
      </c>
      <c r="F9" s="57" t="s">
        <v>45</v>
      </c>
      <c r="G9" s="57" t="s">
        <v>45</v>
      </c>
    </row>
    <row r="10" spans="1:7" ht="15.75">
      <c r="A10" s="108">
        <v>1</v>
      </c>
      <c r="B10" s="108">
        <v>2</v>
      </c>
      <c r="C10" s="108">
        <v>3</v>
      </c>
      <c r="D10" s="108">
        <v>4</v>
      </c>
      <c r="E10" s="108">
        <v>5</v>
      </c>
      <c r="F10" s="108">
        <v>6</v>
      </c>
      <c r="G10" s="108">
        <v>7</v>
      </c>
    </row>
    <row r="11" spans="1:7" ht="37.5">
      <c r="A11" s="109" t="s">
        <v>266</v>
      </c>
      <c r="B11" s="109"/>
      <c r="C11" s="109"/>
      <c r="D11" s="109"/>
      <c r="E11" s="109"/>
      <c r="F11" s="109"/>
      <c r="G11" s="109"/>
    </row>
    <row r="12" spans="1:7" ht="18.75">
      <c r="A12" s="109">
        <v>200000</v>
      </c>
      <c r="B12" s="111" t="s">
        <v>267</v>
      </c>
      <c r="C12" s="114">
        <f>C13+C14</f>
        <v>-5481221.700000003</v>
      </c>
      <c r="D12" s="114">
        <f>D13+D14</f>
        <v>5770586</v>
      </c>
      <c r="E12" s="114">
        <f>E13+E14</f>
        <v>0</v>
      </c>
      <c r="F12" s="114">
        <f>F13+F14</f>
        <v>0</v>
      </c>
      <c r="G12" s="114">
        <f>G13+G14</f>
        <v>0</v>
      </c>
    </row>
    <row r="13" spans="1:7" ht="18.75">
      <c r="A13" s="109" t="s">
        <v>49</v>
      </c>
      <c r="B13" s="111" t="s">
        <v>50</v>
      </c>
      <c r="C13" s="114">
        <v>-48352113.67</v>
      </c>
      <c r="D13" s="114">
        <v>3999692</v>
      </c>
      <c r="E13" s="115"/>
      <c r="F13" s="114"/>
      <c r="G13" s="115"/>
    </row>
    <row r="14" spans="1:7" ht="18.75">
      <c r="A14" s="109" t="s">
        <v>49</v>
      </c>
      <c r="B14" s="111" t="s">
        <v>51</v>
      </c>
      <c r="C14" s="114">
        <v>42870891.97</v>
      </c>
      <c r="D14" s="114">
        <v>1770894</v>
      </c>
      <c r="E14" s="115"/>
      <c r="F14" s="114"/>
      <c r="G14" s="115"/>
    </row>
    <row r="15" spans="1:7" ht="18.75">
      <c r="A15" s="109">
        <v>300000</v>
      </c>
      <c r="B15" s="111" t="s">
        <v>204</v>
      </c>
      <c r="C15" s="114"/>
      <c r="D15" s="114"/>
      <c r="E15" s="115"/>
      <c r="F15" s="114"/>
      <c r="G15" s="115"/>
    </row>
    <row r="16" spans="1:7" ht="18.75">
      <c r="A16" s="109" t="s">
        <v>49</v>
      </c>
      <c r="B16" s="111" t="s">
        <v>50</v>
      </c>
      <c r="C16" s="114"/>
      <c r="D16" s="114"/>
      <c r="E16" s="115"/>
      <c r="F16" s="114"/>
      <c r="G16" s="115"/>
    </row>
    <row r="17" spans="1:7" ht="18.75">
      <c r="A17" s="109" t="s">
        <v>49</v>
      </c>
      <c r="B17" s="111" t="s">
        <v>51</v>
      </c>
      <c r="C17" s="114"/>
      <c r="D17" s="114"/>
      <c r="E17" s="115"/>
      <c r="F17" s="114"/>
      <c r="G17" s="115"/>
    </row>
    <row r="18" spans="1:7" ht="18.75">
      <c r="A18" s="109" t="s">
        <v>49</v>
      </c>
      <c r="B18" s="111" t="s">
        <v>56</v>
      </c>
      <c r="C18" s="114">
        <f>C19+C20</f>
        <v>-5481221.700000003</v>
      </c>
      <c r="D18" s="114">
        <f>D19+D20</f>
        <v>5770586</v>
      </c>
      <c r="E18" s="114">
        <f>E19+E20</f>
        <v>0</v>
      </c>
      <c r="F18" s="114">
        <f>F19+F20</f>
        <v>0</v>
      </c>
      <c r="G18" s="114">
        <f>G19+G20</f>
        <v>0</v>
      </c>
    </row>
    <row r="19" spans="1:7" ht="18.75">
      <c r="A19" s="109" t="s">
        <v>49</v>
      </c>
      <c r="B19" s="111" t="s">
        <v>50</v>
      </c>
      <c r="C19" s="114">
        <f aca="true" t="shared" si="0" ref="C19:G20">C13+C16</f>
        <v>-48352113.67</v>
      </c>
      <c r="D19" s="114">
        <f t="shared" si="0"/>
        <v>3999692</v>
      </c>
      <c r="E19" s="114">
        <f t="shared" si="0"/>
        <v>0</v>
      </c>
      <c r="F19" s="114">
        <f t="shared" si="0"/>
        <v>0</v>
      </c>
      <c r="G19" s="114">
        <f t="shared" si="0"/>
        <v>0</v>
      </c>
    </row>
    <row r="20" spans="1:7" ht="18.75">
      <c r="A20" s="109" t="s">
        <v>49</v>
      </c>
      <c r="B20" s="111" t="s">
        <v>51</v>
      </c>
      <c r="C20" s="114">
        <f t="shared" si="0"/>
        <v>42870891.97</v>
      </c>
      <c r="D20" s="114">
        <f t="shared" si="0"/>
        <v>1770894</v>
      </c>
      <c r="E20" s="114">
        <f t="shared" si="0"/>
        <v>0</v>
      </c>
      <c r="F20" s="114">
        <f t="shared" si="0"/>
        <v>0</v>
      </c>
      <c r="G20" s="114">
        <f t="shared" si="0"/>
        <v>0</v>
      </c>
    </row>
    <row r="21" spans="1:7" ht="56.25">
      <c r="A21" s="109" t="s">
        <v>0</v>
      </c>
      <c r="B21" s="109"/>
      <c r="C21" s="115"/>
      <c r="D21" s="115"/>
      <c r="E21" s="115"/>
      <c r="F21" s="115"/>
      <c r="G21" s="115"/>
    </row>
    <row r="22" spans="1:7" ht="37.5">
      <c r="A22" s="109">
        <v>400000</v>
      </c>
      <c r="B22" s="111" t="s">
        <v>27</v>
      </c>
      <c r="C22" s="114">
        <f>C23+C24</f>
        <v>0</v>
      </c>
      <c r="D22" s="114">
        <f>D23+D24</f>
        <v>0</v>
      </c>
      <c r="E22" s="114">
        <f>E23+E24</f>
        <v>0</v>
      </c>
      <c r="F22" s="114">
        <f>F23+F24</f>
        <v>0</v>
      </c>
      <c r="G22" s="114">
        <f>G23+G24</f>
        <v>0</v>
      </c>
    </row>
    <row r="23" spans="1:7" ht="18.75">
      <c r="A23" s="112" t="s">
        <v>49</v>
      </c>
      <c r="B23" s="111" t="s">
        <v>50</v>
      </c>
      <c r="C23" s="114"/>
      <c r="D23" s="114"/>
      <c r="E23" s="115"/>
      <c r="F23" s="114"/>
      <c r="G23" s="115"/>
    </row>
    <row r="24" spans="1:7" ht="18.75">
      <c r="A24" s="112" t="s">
        <v>49</v>
      </c>
      <c r="B24" s="111" t="s">
        <v>51</v>
      </c>
      <c r="C24" s="114"/>
      <c r="D24" s="114"/>
      <c r="E24" s="115"/>
      <c r="F24" s="114"/>
      <c r="G24" s="115"/>
    </row>
    <row r="25" spans="1:7" ht="37.5">
      <c r="A25" s="109">
        <v>600000</v>
      </c>
      <c r="B25" s="111" t="s">
        <v>28</v>
      </c>
      <c r="C25" s="114">
        <f>C26+C27</f>
        <v>-5481221.700000003</v>
      </c>
      <c r="D25" s="114">
        <f>D26+D27</f>
        <v>5770586</v>
      </c>
      <c r="E25" s="114">
        <f>E26+E27</f>
        <v>0</v>
      </c>
      <c r="F25" s="114">
        <f>F26+F27</f>
        <v>0</v>
      </c>
      <c r="G25" s="114">
        <f>G26+G27</f>
        <v>0</v>
      </c>
    </row>
    <row r="26" spans="1:7" ht="18.75">
      <c r="A26" s="112" t="s">
        <v>49</v>
      </c>
      <c r="B26" s="111" t="s">
        <v>50</v>
      </c>
      <c r="C26" s="114">
        <v>-48352113.67</v>
      </c>
      <c r="D26" s="114">
        <v>3999692</v>
      </c>
      <c r="E26" s="115">
        <f aca="true" t="shared" si="1" ref="E26:G27">E13+E23</f>
        <v>0</v>
      </c>
      <c r="F26" s="115">
        <f t="shared" si="1"/>
        <v>0</v>
      </c>
      <c r="G26" s="115">
        <f t="shared" si="1"/>
        <v>0</v>
      </c>
    </row>
    <row r="27" spans="1:7" ht="18.75">
      <c r="A27" s="109" t="s">
        <v>49</v>
      </c>
      <c r="B27" s="111" t="s">
        <v>51</v>
      </c>
      <c r="C27" s="114">
        <v>42870891.97</v>
      </c>
      <c r="D27" s="114">
        <v>1770894</v>
      </c>
      <c r="E27" s="115">
        <f t="shared" si="1"/>
        <v>0</v>
      </c>
      <c r="F27" s="115">
        <f t="shared" si="1"/>
        <v>0</v>
      </c>
      <c r="G27" s="115">
        <f t="shared" si="1"/>
        <v>0</v>
      </c>
    </row>
    <row r="28" spans="1:7" ht="18.75">
      <c r="A28" s="109" t="s">
        <v>49</v>
      </c>
      <c r="B28" s="113" t="s">
        <v>60</v>
      </c>
      <c r="C28" s="116">
        <f>C29+C30</f>
        <v>-5481221.700000003</v>
      </c>
      <c r="D28" s="116">
        <f>D29+D30</f>
        <v>5770586</v>
      </c>
      <c r="E28" s="116">
        <f>E29+E30</f>
        <v>0</v>
      </c>
      <c r="F28" s="116">
        <f>F29+F30</f>
        <v>0</v>
      </c>
      <c r="G28" s="116">
        <f>G29+G30</f>
        <v>0</v>
      </c>
    </row>
    <row r="29" spans="1:7" ht="18.75">
      <c r="A29" s="112" t="s">
        <v>49</v>
      </c>
      <c r="B29" s="111" t="s">
        <v>50</v>
      </c>
      <c r="C29" s="116">
        <f aca="true" t="shared" si="2" ref="C29:G30">C23+C26</f>
        <v>-48352113.67</v>
      </c>
      <c r="D29" s="116">
        <f t="shared" si="2"/>
        <v>3999692</v>
      </c>
      <c r="E29" s="116">
        <f t="shared" si="2"/>
        <v>0</v>
      </c>
      <c r="F29" s="116">
        <f t="shared" si="2"/>
        <v>0</v>
      </c>
      <c r="G29" s="116">
        <f t="shared" si="2"/>
        <v>0</v>
      </c>
    </row>
    <row r="30" spans="1:7" ht="18.75">
      <c r="A30" s="109" t="s">
        <v>49</v>
      </c>
      <c r="B30" s="111" t="s">
        <v>51</v>
      </c>
      <c r="C30" s="116">
        <f t="shared" si="2"/>
        <v>42870891.97</v>
      </c>
      <c r="D30" s="116">
        <f t="shared" si="2"/>
        <v>1770894</v>
      </c>
      <c r="E30" s="116">
        <f t="shared" si="2"/>
        <v>0</v>
      </c>
      <c r="F30" s="116">
        <f t="shared" si="2"/>
        <v>0</v>
      </c>
      <c r="G30" s="116">
        <f t="shared" si="2"/>
        <v>0</v>
      </c>
    </row>
    <row r="32" spans="1:7" ht="26.25" customHeight="1">
      <c r="A32" s="230" t="s">
        <v>24</v>
      </c>
      <c r="B32" s="231"/>
      <c r="C32" s="231"/>
      <c r="D32" s="231"/>
      <c r="E32" s="231"/>
      <c r="F32" s="231"/>
      <c r="G32" s="231"/>
    </row>
  </sheetData>
  <mergeCells count="2">
    <mergeCell ref="A4:G4"/>
    <mergeCell ref="A32:G32"/>
  </mergeCells>
  <printOptions/>
  <pageMargins left="0.984251968503937" right="0.3937007874015748" top="0.3937007874015748" bottom="0.3937007874015748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8" sqref="A18:G18"/>
    </sheetView>
  </sheetViews>
  <sheetFormatPr defaultColWidth="9.00390625" defaultRowHeight="12.75"/>
  <cols>
    <col min="1" max="1" width="15.00390625" style="0" bestFit="1" customWidth="1"/>
    <col min="2" max="2" width="37.75390625" style="0" customWidth="1"/>
    <col min="3" max="3" width="19.875" style="0" customWidth="1"/>
    <col min="4" max="4" width="14.75390625" style="0" customWidth="1"/>
    <col min="5" max="5" width="13.75390625" style="0" customWidth="1"/>
    <col min="6" max="6" width="13.00390625" style="0" customWidth="1"/>
    <col min="7" max="7" width="18.25390625" style="0" customWidth="1"/>
  </cols>
  <sheetData>
    <row r="1" spans="5:7" ht="18.75">
      <c r="E1" s="103" t="s">
        <v>61</v>
      </c>
      <c r="F1" s="103"/>
      <c r="G1" s="103"/>
    </row>
    <row r="2" spans="5:7" ht="18.75">
      <c r="E2" s="103" t="s">
        <v>20</v>
      </c>
      <c r="F2" s="103"/>
      <c r="G2" s="103"/>
    </row>
    <row r="3" ht="12" customHeight="1">
      <c r="A3" s="1"/>
    </row>
    <row r="4" spans="1:7" ht="18.75">
      <c r="A4" s="227" t="s">
        <v>138</v>
      </c>
      <c r="B4" s="227"/>
      <c r="C4" s="227"/>
      <c r="D4" s="227"/>
      <c r="E4" s="227"/>
      <c r="F4" s="227"/>
      <c r="G4" s="227"/>
    </row>
    <row r="5" ht="15.75">
      <c r="A5" s="63" t="s">
        <v>163</v>
      </c>
    </row>
    <row r="6" ht="15.75">
      <c r="A6" s="64" t="s">
        <v>39</v>
      </c>
    </row>
    <row r="7" ht="15.75">
      <c r="G7" s="3" t="s">
        <v>40</v>
      </c>
    </row>
    <row r="8" spans="1:7" ht="13.5" customHeight="1">
      <c r="A8" s="229" t="s">
        <v>62</v>
      </c>
      <c r="B8" s="235" t="s">
        <v>42</v>
      </c>
      <c r="C8" s="45" t="s">
        <v>175</v>
      </c>
      <c r="D8" s="45" t="s">
        <v>176</v>
      </c>
      <c r="E8" s="45" t="s">
        <v>177</v>
      </c>
      <c r="F8" s="45" t="s">
        <v>178</v>
      </c>
      <c r="G8" s="45" t="s">
        <v>179</v>
      </c>
    </row>
    <row r="9" spans="1:7" ht="12.75">
      <c r="A9" s="234"/>
      <c r="B9" s="236"/>
      <c r="C9" s="57" t="s">
        <v>43</v>
      </c>
      <c r="D9" s="57" t="s">
        <v>44</v>
      </c>
      <c r="E9" s="57" t="s">
        <v>45</v>
      </c>
      <c r="F9" s="57" t="s">
        <v>45</v>
      </c>
      <c r="G9" s="57" t="s">
        <v>45</v>
      </c>
    </row>
    <row r="10" spans="1:7" ht="18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</row>
    <row r="11" spans="1:7" ht="18.75">
      <c r="A11" s="35">
        <v>200000</v>
      </c>
      <c r="B11" s="36" t="s">
        <v>63</v>
      </c>
      <c r="C11" s="35" t="s">
        <v>49</v>
      </c>
      <c r="D11" s="35" t="s">
        <v>49</v>
      </c>
      <c r="E11" s="35" t="s">
        <v>49</v>
      </c>
      <c r="F11" s="35" t="s">
        <v>49</v>
      </c>
      <c r="G11" s="35" t="s">
        <v>49</v>
      </c>
    </row>
    <row r="12" spans="1:7" ht="18.75">
      <c r="A12" s="35" t="s">
        <v>49</v>
      </c>
      <c r="B12" s="36" t="s">
        <v>64</v>
      </c>
      <c r="C12" s="35"/>
      <c r="D12" s="35"/>
      <c r="E12" s="35"/>
      <c r="F12" s="35"/>
      <c r="G12" s="35"/>
    </row>
    <row r="13" spans="1:7" ht="18.75">
      <c r="A13" s="35">
        <v>300000</v>
      </c>
      <c r="B13" s="36" t="s">
        <v>65</v>
      </c>
      <c r="C13" s="35" t="s">
        <v>49</v>
      </c>
      <c r="D13" s="35" t="s">
        <v>49</v>
      </c>
      <c r="E13" s="35" t="s">
        <v>49</v>
      </c>
      <c r="F13" s="35" t="s">
        <v>49</v>
      </c>
      <c r="G13" s="35" t="s">
        <v>49</v>
      </c>
    </row>
    <row r="14" spans="1:7" ht="18.75">
      <c r="A14" s="35" t="s">
        <v>49</v>
      </c>
      <c r="B14" s="36" t="s">
        <v>66</v>
      </c>
      <c r="C14" s="35"/>
      <c r="D14" s="35"/>
      <c r="E14" s="35"/>
      <c r="F14" s="35"/>
      <c r="G14" s="35"/>
    </row>
    <row r="15" spans="1:7" ht="37.5">
      <c r="A15" s="35" t="s">
        <v>49</v>
      </c>
      <c r="B15" s="36" t="s">
        <v>67</v>
      </c>
      <c r="C15" s="35"/>
      <c r="D15" s="35"/>
      <c r="E15" s="35"/>
      <c r="F15" s="35"/>
      <c r="G15" s="35"/>
    </row>
    <row r="16" spans="1:7" ht="37.5">
      <c r="A16" s="35" t="s">
        <v>49</v>
      </c>
      <c r="B16" s="36" t="s">
        <v>68</v>
      </c>
      <c r="C16" s="35" t="s">
        <v>49</v>
      </c>
      <c r="D16" s="35" t="s">
        <v>49</v>
      </c>
      <c r="E16" s="35" t="s">
        <v>49</v>
      </c>
      <c r="F16" s="35" t="s">
        <v>49</v>
      </c>
      <c r="G16" s="35" t="s">
        <v>49</v>
      </c>
    </row>
    <row r="18" spans="1:7" ht="39.75" customHeight="1">
      <c r="A18" s="230" t="s">
        <v>24</v>
      </c>
      <c r="B18" s="231"/>
      <c r="C18" s="231"/>
      <c r="D18" s="231"/>
      <c r="E18" s="231"/>
      <c r="F18" s="231"/>
      <c r="G18" s="231"/>
    </row>
  </sheetData>
  <sheetProtection/>
  <mergeCells count="4">
    <mergeCell ref="A8:A9"/>
    <mergeCell ref="B8:B9"/>
    <mergeCell ref="A4:G4"/>
    <mergeCell ref="A18:G1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6.75390625" style="0" customWidth="1"/>
    <col min="2" max="2" width="37.75390625" style="0" customWidth="1"/>
    <col min="3" max="3" width="19.875" style="0" customWidth="1"/>
    <col min="4" max="4" width="14.75390625" style="0" customWidth="1"/>
    <col min="5" max="5" width="13.75390625" style="0" customWidth="1"/>
    <col min="6" max="6" width="15.125" style="0" customWidth="1"/>
    <col min="7" max="7" width="16.75390625" style="0" customWidth="1"/>
  </cols>
  <sheetData>
    <row r="1" spans="4:7" ht="18.75">
      <c r="D1" s="1" t="s">
        <v>69</v>
      </c>
      <c r="E1" s="237" t="s">
        <v>69</v>
      </c>
      <c r="F1" s="237"/>
      <c r="G1" s="237"/>
    </row>
    <row r="2" spans="4:7" ht="18.75">
      <c r="D2" s="1"/>
      <c r="E2" s="237" t="s">
        <v>20</v>
      </c>
      <c r="F2" s="237"/>
      <c r="G2" s="237"/>
    </row>
    <row r="3" ht="12.75" customHeight="1">
      <c r="A3" s="1"/>
    </row>
    <row r="4" spans="1:7" ht="18.75">
      <c r="A4" s="227" t="s">
        <v>128</v>
      </c>
      <c r="B4" s="227"/>
      <c r="C4" s="227"/>
      <c r="D4" s="227"/>
      <c r="E4" s="227"/>
      <c r="F4" s="227"/>
      <c r="G4" s="227"/>
    </row>
    <row r="5" spans="1:7" ht="18.75">
      <c r="A5" s="227" t="s">
        <v>78</v>
      </c>
      <c r="B5" s="227"/>
      <c r="C5" s="227"/>
      <c r="D5" s="227"/>
      <c r="E5" s="227"/>
      <c r="F5" s="227"/>
      <c r="G5" s="227"/>
    </row>
    <row r="6" ht="15.75">
      <c r="A6" s="63" t="s">
        <v>163</v>
      </c>
    </row>
    <row r="7" ht="15.75">
      <c r="A7" s="64" t="s">
        <v>39</v>
      </c>
    </row>
    <row r="8" spans="1:7" ht="13.5" customHeight="1">
      <c r="A8" s="2"/>
      <c r="G8" s="3" t="s">
        <v>40</v>
      </c>
    </row>
    <row r="9" spans="1:7" ht="12.75">
      <c r="A9" s="239" t="s">
        <v>70</v>
      </c>
      <c r="B9" s="239" t="s">
        <v>42</v>
      </c>
      <c r="C9" s="45" t="s">
        <v>175</v>
      </c>
      <c r="D9" s="45" t="s">
        <v>153</v>
      </c>
      <c r="E9" s="45" t="s">
        <v>152</v>
      </c>
      <c r="F9" s="45" t="s">
        <v>154</v>
      </c>
      <c r="G9" s="45" t="s">
        <v>155</v>
      </c>
    </row>
    <row r="10" spans="1:7" ht="12.75">
      <c r="A10" s="239"/>
      <c r="B10" s="239"/>
      <c r="C10" s="57" t="s">
        <v>43</v>
      </c>
      <c r="D10" s="57" t="s">
        <v>44</v>
      </c>
      <c r="E10" s="57" t="s">
        <v>45</v>
      </c>
      <c r="F10" s="57" t="s">
        <v>45</v>
      </c>
      <c r="G10" s="57" t="s">
        <v>45</v>
      </c>
    </row>
    <row r="11" spans="1:7" ht="15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</row>
    <row r="12" spans="1:7" ht="18.75">
      <c r="A12" s="238" t="s">
        <v>71</v>
      </c>
      <c r="B12" s="238"/>
      <c r="C12" s="238"/>
      <c r="D12" s="238"/>
      <c r="E12" s="238"/>
      <c r="F12" s="238"/>
      <c r="G12" s="238"/>
    </row>
    <row r="13" spans="1:7" ht="18.75">
      <c r="A13" s="35" t="s">
        <v>47</v>
      </c>
      <c r="B13" s="36" t="s">
        <v>63</v>
      </c>
      <c r="C13" s="37" t="s">
        <v>49</v>
      </c>
      <c r="D13" s="37" t="s">
        <v>49</v>
      </c>
      <c r="E13" s="37" t="s">
        <v>49</v>
      </c>
      <c r="F13" s="37" t="s">
        <v>49</v>
      </c>
      <c r="G13" s="37" t="s">
        <v>49</v>
      </c>
    </row>
    <row r="14" spans="1:7" ht="18.75">
      <c r="A14" s="35" t="s">
        <v>49</v>
      </c>
      <c r="B14" s="36" t="s">
        <v>64</v>
      </c>
      <c r="C14" s="37"/>
      <c r="D14" s="37"/>
      <c r="E14" s="36"/>
      <c r="F14" s="37"/>
      <c r="G14" s="36"/>
    </row>
    <row r="15" spans="1:7" ht="18.75">
      <c r="A15" s="35" t="s">
        <v>52</v>
      </c>
      <c r="B15" s="36" t="s">
        <v>65</v>
      </c>
      <c r="C15" s="37" t="s">
        <v>49</v>
      </c>
      <c r="D15" s="37" t="s">
        <v>49</v>
      </c>
      <c r="E15" s="37" t="s">
        <v>49</v>
      </c>
      <c r="F15" s="37" t="s">
        <v>49</v>
      </c>
      <c r="G15" s="37" t="s">
        <v>49</v>
      </c>
    </row>
    <row r="16" spans="1:7" ht="18.75">
      <c r="A16" s="35" t="s">
        <v>49</v>
      </c>
      <c r="B16" s="36" t="s">
        <v>66</v>
      </c>
      <c r="C16" s="37"/>
      <c r="D16" s="37"/>
      <c r="E16" s="35"/>
      <c r="F16" s="37"/>
      <c r="G16" s="35"/>
    </row>
    <row r="17" spans="1:7" ht="37.5">
      <c r="A17" s="35" t="s">
        <v>49</v>
      </c>
      <c r="B17" s="36" t="s">
        <v>67</v>
      </c>
      <c r="C17" s="37"/>
      <c r="D17" s="37"/>
      <c r="E17" s="35"/>
      <c r="F17" s="37"/>
      <c r="G17" s="35"/>
    </row>
    <row r="18" spans="1:7" ht="37.5">
      <c r="A18" s="35" t="s">
        <v>49</v>
      </c>
      <c r="B18" s="36" t="s">
        <v>72</v>
      </c>
      <c r="C18" s="37" t="s">
        <v>49</v>
      </c>
      <c r="D18" s="37" t="s">
        <v>49</v>
      </c>
      <c r="E18" s="37" t="s">
        <v>49</v>
      </c>
      <c r="F18" s="37" t="s">
        <v>49</v>
      </c>
      <c r="G18" s="37" t="s">
        <v>49</v>
      </c>
    </row>
    <row r="19" spans="1:7" ht="18.75">
      <c r="A19" s="238" t="s">
        <v>73</v>
      </c>
      <c r="B19" s="238"/>
      <c r="C19" s="238"/>
      <c r="D19" s="238"/>
      <c r="E19" s="238"/>
      <c r="F19" s="238"/>
      <c r="G19" s="238"/>
    </row>
    <row r="20" spans="1:7" ht="37.5">
      <c r="A20" s="35" t="s">
        <v>47</v>
      </c>
      <c r="B20" s="36" t="s">
        <v>74</v>
      </c>
      <c r="C20" s="37" t="s">
        <v>49</v>
      </c>
      <c r="D20" s="37" t="s">
        <v>49</v>
      </c>
      <c r="E20" s="37" t="s">
        <v>49</v>
      </c>
      <c r="F20" s="37" t="s">
        <v>49</v>
      </c>
      <c r="G20" s="37" t="s">
        <v>49</v>
      </c>
    </row>
    <row r="21" spans="1:7" ht="18.75">
      <c r="A21" s="52" t="s">
        <v>49</v>
      </c>
      <c r="B21" s="36" t="s">
        <v>64</v>
      </c>
      <c r="C21" s="37"/>
      <c r="D21" s="37"/>
      <c r="E21" s="35"/>
      <c r="F21" s="37"/>
      <c r="G21" s="35"/>
    </row>
    <row r="22" spans="1:7" ht="37.5">
      <c r="A22" s="52" t="s">
        <v>52</v>
      </c>
      <c r="B22" s="36" t="s">
        <v>75</v>
      </c>
      <c r="C22" s="37" t="s">
        <v>49</v>
      </c>
      <c r="D22" s="37" t="s">
        <v>49</v>
      </c>
      <c r="E22" s="37" t="s">
        <v>49</v>
      </c>
      <c r="F22" s="37" t="s">
        <v>49</v>
      </c>
      <c r="G22" s="37" t="s">
        <v>49</v>
      </c>
    </row>
    <row r="23" spans="1:7" ht="18.75">
      <c r="A23" s="35" t="s">
        <v>49</v>
      </c>
      <c r="B23" s="36" t="s">
        <v>66</v>
      </c>
      <c r="C23" s="37"/>
      <c r="D23" s="37"/>
      <c r="E23" s="35"/>
      <c r="F23" s="37"/>
      <c r="G23" s="35"/>
    </row>
    <row r="24" spans="1:7" ht="37.5">
      <c r="A24" s="52" t="s">
        <v>49</v>
      </c>
      <c r="B24" s="36" t="s">
        <v>76</v>
      </c>
      <c r="C24" s="37"/>
      <c r="D24" s="37"/>
      <c r="E24" s="35"/>
      <c r="F24" s="37"/>
      <c r="G24" s="35"/>
    </row>
    <row r="25" spans="1:7" ht="37.5">
      <c r="A25" s="35" t="s">
        <v>49</v>
      </c>
      <c r="B25" s="36" t="s">
        <v>77</v>
      </c>
      <c r="C25" s="37" t="s">
        <v>49</v>
      </c>
      <c r="D25" s="37" t="s">
        <v>49</v>
      </c>
      <c r="E25" s="37" t="s">
        <v>49</v>
      </c>
      <c r="F25" s="37" t="s">
        <v>49</v>
      </c>
      <c r="G25" s="37" t="s">
        <v>49</v>
      </c>
    </row>
    <row r="27" spans="1:7" ht="39.75" customHeight="1">
      <c r="A27" s="230" t="s">
        <v>24</v>
      </c>
      <c r="B27" s="231"/>
      <c r="C27" s="231"/>
      <c r="D27" s="231"/>
      <c r="E27" s="231"/>
      <c r="F27" s="231"/>
      <c r="G27" s="231"/>
    </row>
  </sheetData>
  <sheetProtection/>
  <mergeCells count="9">
    <mergeCell ref="A27:G27"/>
    <mergeCell ref="E2:G2"/>
    <mergeCell ref="E1:G1"/>
    <mergeCell ref="A12:G12"/>
    <mergeCell ref="A19:G19"/>
    <mergeCell ref="A5:G5"/>
    <mergeCell ref="A4:G4"/>
    <mergeCell ref="A9:A10"/>
    <mergeCell ref="B9:B10"/>
  </mergeCells>
  <printOptions/>
  <pageMargins left="0.984251968503937" right="0.3937007874015748" top="0.3937007874015748" bottom="0.3937007874015748" header="0.2755905511811024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9">
      <selection activeCell="A52" sqref="A52:G52"/>
    </sheetView>
  </sheetViews>
  <sheetFormatPr defaultColWidth="9.00390625" defaultRowHeight="12.75"/>
  <cols>
    <col min="1" max="1" width="13.75390625" style="4" customWidth="1"/>
    <col min="2" max="2" width="44.00390625" style="5" customWidth="1"/>
    <col min="3" max="3" width="17.625" style="4" customWidth="1"/>
    <col min="4" max="4" width="17.00390625" style="4" customWidth="1"/>
    <col min="5" max="5" width="17.625" style="4" customWidth="1"/>
    <col min="6" max="7" width="17.25390625" style="4" bestFit="1" customWidth="1"/>
    <col min="8" max="16384" width="9.125" style="4" customWidth="1"/>
  </cols>
  <sheetData>
    <row r="1" ht="18.75">
      <c r="E1" s="6" t="s">
        <v>79</v>
      </c>
    </row>
    <row r="2" spans="5:7" ht="18.75">
      <c r="E2" s="103" t="s">
        <v>20</v>
      </c>
      <c r="F2" s="103"/>
      <c r="G2" s="103"/>
    </row>
    <row r="3" ht="18.75">
      <c r="E3" s="7"/>
    </row>
    <row r="4" ht="18.75">
      <c r="E4" s="7"/>
    </row>
    <row r="5" ht="12.75" customHeight="1"/>
    <row r="6" spans="1:7" ht="18.75">
      <c r="A6" s="240" t="s">
        <v>80</v>
      </c>
      <c r="B6" s="240"/>
      <c r="C6" s="240"/>
      <c r="D6" s="240"/>
      <c r="E6" s="240"/>
      <c r="F6" s="240"/>
      <c r="G6" s="240"/>
    </row>
    <row r="7" ht="12.75">
      <c r="B7" t="s">
        <v>129</v>
      </c>
    </row>
    <row r="8" spans="1:2" ht="15.75">
      <c r="A8" s="63" t="s">
        <v>163</v>
      </c>
      <c r="B8" s="8"/>
    </row>
    <row r="9" ht="15.75">
      <c r="A9" s="64" t="s">
        <v>39</v>
      </c>
    </row>
    <row r="10" ht="15">
      <c r="G10" s="9" t="s">
        <v>40</v>
      </c>
    </row>
    <row r="11" spans="1:7" ht="15">
      <c r="A11" s="243" t="s">
        <v>81</v>
      </c>
      <c r="B11" s="241" t="s">
        <v>82</v>
      </c>
      <c r="C11" s="45" t="s">
        <v>175</v>
      </c>
      <c r="D11" s="45" t="s">
        <v>176</v>
      </c>
      <c r="E11" s="45" t="s">
        <v>177</v>
      </c>
      <c r="F11" s="45" t="s">
        <v>178</v>
      </c>
      <c r="G11" s="45" t="s">
        <v>179</v>
      </c>
    </row>
    <row r="12" spans="1:7" ht="15">
      <c r="A12" s="244"/>
      <c r="B12" s="242"/>
      <c r="C12" s="57" t="s">
        <v>145</v>
      </c>
      <c r="D12" s="57" t="s">
        <v>44</v>
      </c>
      <c r="E12" s="57" t="s">
        <v>45</v>
      </c>
      <c r="F12" s="57" t="s">
        <v>45</v>
      </c>
      <c r="G12" s="57" t="s">
        <v>45</v>
      </c>
    </row>
    <row r="13" spans="1:7" ht="15">
      <c r="A13" s="11">
        <v>1</v>
      </c>
      <c r="B13" s="10">
        <f aca="true" t="shared" si="0" ref="B13:G13">A13+1</f>
        <v>2</v>
      </c>
      <c r="C13" s="11">
        <f t="shared" si="0"/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</row>
    <row r="14" spans="1:7" ht="15.75">
      <c r="A14" s="70" t="s">
        <v>124</v>
      </c>
      <c r="B14" s="71" t="s">
        <v>139</v>
      </c>
      <c r="C14" s="75">
        <f>C15+C16</f>
        <v>8332689.96</v>
      </c>
      <c r="D14" s="75">
        <f>D15+D16</f>
        <v>3986622</v>
      </c>
      <c r="E14" s="75">
        <f>E15+E16</f>
        <v>215700</v>
      </c>
      <c r="F14" s="75">
        <f>F15+F16</f>
        <v>218400</v>
      </c>
      <c r="G14" s="75">
        <f>G15+G16</f>
        <v>221000</v>
      </c>
    </row>
    <row r="15" spans="1:7" ht="15.75">
      <c r="A15" s="152" t="s">
        <v>49</v>
      </c>
      <c r="B15" s="73" t="s">
        <v>50</v>
      </c>
      <c r="C15" s="72">
        <v>8110689.96</v>
      </c>
      <c r="D15" s="72">
        <v>3840492</v>
      </c>
      <c r="E15" s="72">
        <v>215700</v>
      </c>
      <c r="F15" s="72">
        <v>218400</v>
      </c>
      <c r="G15" s="72">
        <v>221000</v>
      </c>
    </row>
    <row r="16" spans="1:7" ht="15.75">
      <c r="A16" s="152" t="s">
        <v>49</v>
      </c>
      <c r="B16" s="73" t="s">
        <v>51</v>
      </c>
      <c r="C16" s="72">
        <v>222000</v>
      </c>
      <c r="D16" s="72">
        <v>146130</v>
      </c>
      <c r="E16" s="72"/>
      <c r="F16" s="72"/>
      <c r="G16" s="72"/>
    </row>
    <row r="17" spans="1:7" ht="31.5">
      <c r="A17" s="55" t="s">
        <v>125</v>
      </c>
      <c r="B17" s="71" t="s">
        <v>140</v>
      </c>
      <c r="C17" s="75">
        <f>C18+C19</f>
        <v>71083900.92</v>
      </c>
      <c r="D17" s="75">
        <f>D18+D19</f>
        <v>195000</v>
      </c>
      <c r="E17" s="75"/>
      <c r="F17" s="75"/>
      <c r="G17" s="75"/>
    </row>
    <row r="18" spans="1:7" ht="15.75">
      <c r="A18" s="21" t="s">
        <v>49</v>
      </c>
      <c r="B18" s="73" t="s">
        <v>50</v>
      </c>
      <c r="C18" s="72">
        <v>50773271.22</v>
      </c>
      <c r="D18" s="72">
        <v>195000</v>
      </c>
      <c r="E18" s="72"/>
      <c r="F18" s="72"/>
      <c r="G18" s="72"/>
    </row>
    <row r="19" spans="1:7" ht="15.75">
      <c r="A19" s="21" t="s">
        <v>49</v>
      </c>
      <c r="B19" s="73" t="s">
        <v>51</v>
      </c>
      <c r="C19" s="72">
        <v>20310629.7</v>
      </c>
      <c r="D19" s="72"/>
      <c r="E19" s="72"/>
      <c r="F19" s="72"/>
      <c r="G19" s="72"/>
    </row>
    <row r="20" spans="1:7" ht="31.5">
      <c r="A20" s="55" t="s">
        <v>148</v>
      </c>
      <c r="B20" s="54" t="s">
        <v>142</v>
      </c>
      <c r="C20" s="49">
        <f>C21+C22</f>
        <v>502017152.83</v>
      </c>
      <c r="D20" s="49">
        <f>D21+D22</f>
        <v>0</v>
      </c>
      <c r="E20" s="49"/>
      <c r="F20" s="49"/>
      <c r="G20" s="49"/>
    </row>
    <row r="21" spans="1:7" ht="15.75">
      <c r="A21" s="21" t="s">
        <v>49</v>
      </c>
      <c r="B21" s="26" t="s">
        <v>50</v>
      </c>
      <c r="C21" s="50">
        <v>480144337.99</v>
      </c>
      <c r="D21" s="50"/>
      <c r="E21" s="50"/>
      <c r="F21" s="50"/>
      <c r="G21" s="50"/>
    </row>
    <row r="22" spans="1:7" ht="15.75">
      <c r="A22" s="21" t="s">
        <v>49</v>
      </c>
      <c r="B22" s="26" t="s">
        <v>51</v>
      </c>
      <c r="C22" s="50">
        <v>21872814.84</v>
      </c>
      <c r="D22" s="50"/>
      <c r="E22" s="50"/>
      <c r="F22" s="50"/>
      <c r="G22" s="50"/>
    </row>
    <row r="23" spans="1:7" ht="47.25">
      <c r="A23" s="55" t="s">
        <v>159</v>
      </c>
      <c r="B23" s="54" t="s">
        <v>143</v>
      </c>
      <c r="C23" s="49">
        <f>C24+C25</f>
        <v>5599193.96</v>
      </c>
      <c r="D23" s="49">
        <f>D24+D25</f>
        <v>455000</v>
      </c>
      <c r="E23" s="49"/>
      <c r="F23" s="49"/>
      <c r="G23" s="49"/>
    </row>
    <row r="24" spans="1:7" ht="15.75">
      <c r="A24" s="56" t="s">
        <v>49</v>
      </c>
      <c r="B24" s="26" t="s">
        <v>50</v>
      </c>
      <c r="C24" s="50">
        <v>4231813.14</v>
      </c>
      <c r="D24" s="50">
        <v>455000</v>
      </c>
      <c r="E24" s="50"/>
      <c r="F24" s="50"/>
      <c r="G24" s="50"/>
    </row>
    <row r="25" spans="1:7" ht="15.75">
      <c r="A25" s="56" t="s">
        <v>49</v>
      </c>
      <c r="B25" s="26" t="s">
        <v>51</v>
      </c>
      <c r="C25" s="50">
        <v>1367380.82</v>
      </c>
      <c r="D25" s="50"/>
      <c r="E25" s="50"/>
      <c r="F25" s="50"/>
      <c r="G25" s="50"/>
    </row>
    <row r="26" spans="1:7" ht="47.25">
      <c r="A26" s="55" t="s">
        <v>160</v>
      </c>
      <c r="B26" s="54" t="s">
        <v>141</v>
      </c>
      <c r="C26" s="50">
        <f>C27+C28</f>
        <v>27904539.4</v>
      </c>
      <c r="D26" s="50">
        <f>D27+D28</f>
        <v>0</v>
      </c>
      <c r="E26" s="49"/>
      <c r="F26" s="49"/>
      <c r="G26" s="49"/>
    </row>
    <row r="27" spans="1:7" ht="15.75">
      <c r="A27" s="21" t="s">
        <v>49</v>
      </c>
      <c r="B27" s="26" t="s">
        <v>50</v>
      </c>
      <c r="C27" s="50">
        <v>26388327.48</v>
      </c>
      <c r="D27" s="50"/>
      <c r="E27" s="50"/>
      <c r="F27" s="50"/>
      <c r="G27" s="50"/>
    </row>
    <row r="28" spans="1:7" ht="15.75">
      <c r="A28" s="21" t="s">
        <v>49</v>
      </c>
      <c r="B28" s="26" t="s">
        <v>51</v>
      </c>
      <c r="C28" s="163">
        <v>1516211.92</v>
      </c>
      <c r="D28" s="50"/>
      <c r="E28" s="50"/>
      <c r="F28" s="50"/>
      <c r="G28" s="50"/>
    </row>
    <row r="29" spans="1:7" ht="31.5">
      <c r="A29" s="56">
        <v>37</v>
      </c>
      <c r="B29" s="54" t="s">
        <v>144</v>
      </c>
      <c r="C29" s="49">
        <f>C30+C31</f>
        <v>82212824.36</v>
      </c>
      <c r="D29" s="49">
        <f>D30+D31</f>
        <v>1855000</v>
      </c>
      <c r="E29" s="49"/>
      <c r="F29" s="49"/>
      <c r="G29" s="49"/>
    </row>
    <row r="30" spans="1:7" ht="15.75">
      <c r="A30" s="21" t="s">
        <v>49</v>
      </c>
      <c r="B30" s="26" t="s">
        <v>50</v>
      </c>
      <c r="C30" s="50">
        <v>80805232.55</v>
      </c>
      <c r="D30" s="50">
        <v>155000</v>
      </c>
      <c r="E30" s="50"/>
      <c r="F30" s="50"/>
      <c r="G30" s="50"/>
    </row>
    <row r="31" spans="1:7" ht="15.75">
      <c r="A31" s="21" t="s">
        <v>49</v>
      </c>
      <c r="B31" s="26" t="s">
        <v>51</v>
      </c>
      <c r="C31" s="50">
        <v>1407591.81</v>
      </c>
      <c r="D31" s="50">
        <v>1700000</v>
      </c>
      <c r="E31" s="48"/>
      <c r="F31" s="48"/>
      <c r="G31" s="48"/>
    </row>
    <row r="32" spans="1:7" ht="15.75">
      <c r="A32" s="76"/>
      <c r="B32" s="23" t="s">
        <v>88</v>
      </c>
      <c r="C32" s="78">
        <f>C33+C34</f>
        <v>697150301.43</v>
      </c>
      <c r="D32" s="78">
        <f>D33+D34</f>
        <v>6491622</v>
      </c>
      <c r="E32" s="78">
        <f>E33+E34</f>
        <v>215700</v>
      </c>
      <c r="F32" s="78">
        <f>F33+F34</f>
        <v>218400</v>
      </c>
      <c r="G32" s="78">
        <f>G33+G34</f>
        <v>221000</v>
      </c>
    </row>
    <row r="33" spans="1:7" ht="15.75">
      <c r="A33" s="76"/>
      <c r="B33" s="23" t="s">
        <v>50</v>
      </c>
      <c r="C33" s="77">
        <f aca="true" t="shared" si="1" ref="C33:G34">C15+C18+C21+C24+C27+C30</f>
        <v>650453672.3399999</v>
      </c>
      <c r="D33" s="77">
        <f t="shared" si="1"/>
        <v>4645492</v>
      </c>
      <c r="E33" s="77">
        <f t="shared" si="1"/>
        <v>215700</v>
      </c>
      <c r="F33" s="77">
        <f t="shared" si="1"/>
        <v>218400</v>
      </c>
      <c r="G33" s="77">
        <f t="shared" si="1"/>
        <v>221000</v>
      </c>
    </row>
    <row r="34" spans="1:7" ht="15.75">
      <c r="A34" s="76"/>
      <c r="B34" s="23" t="s">
        <v>51</v>
      </c>
      <c r="C34" s="77">
        <f t="shared" si="1"/>
        <v>46696629.09</v>
      </c>
      <c r="D34" s="77">
        <f t="shared" si="1"/>
        <v>1846130</v>
      </c>
      <c r="E34" s="77">
        <f t="shared" si="1"/>
        <v>0</v>
      </c>
      <c r="F34" s="77">
        <f t="shared" si="1"/>
        <v>0</v>
      </c>
      <c r="G34" s="77">
        <f t="shared" si="1"/>
        <v>0</v>
      </c>
    </row>
    <row r="35" ht="18.75">
      <c r="B35" s="12"/>
    </row>
    <row r="36" spans="2:7" ht="18.75" hidden="1">
      <c r="B36" s="12" t="s">
        <v>220</v>
      </c>
      <c r="E36" s="153">
        <v>2004682500</v>
      </c>
      <c r="F36" s="153">
        <v>2126662200</v>
      </c>
      <c r="G36" s="153">
        <v>2270995200</v>
      </c>
    </row>
    <row r="37" spans="2:7" ht="20.25" customHeight="1" hidden="1">
      <c r="B37" s="12" t="s">
        <v>221</v>
      </c>
      <c r="E37" s="153">
        <v>72498960</v>
      </c>
      <c r="F37" s="153">
        <v>75495199</v>
      </c>
      <c r="G37" s="153">
        <v>81101924</v>
      </c>
    </row>
    <row r="38" spans="2:7" ht="18.75" hidden="1">
      <c r="B38" s="12" t="s">
        <v>222</v>
      </c>
      <c r="E38" s="153">
        <f>E36+E37</f>
        <v>2077181460</v>
      </c>
      <c r="F38" s="153">
        <f>F36+F37</f>
        <v>2202157399</v>
      </c>
      <c r="G38" s="153">
        <f>G36+G37</f>
        <v>2352097124</v>
      </c>
    </row>
    <row r="39" spans="2:7" ht="18.75" hidden="1">
      <c r="B39" s="12" t="s">
        <v>223</v>
      </c>
      <c r="E39" s="153">
        <f>E32-E38</f>
        <v>-2076965760</v>
      </c>
      <c r="F39" s="153">
        <f>F32-F38</f>
        <v>-2201938999</v>
      </c>
      <c r="G39" s="153">
        <f>G32-G38</f>
        <v>-2351876124</v>
      </c>
    </row>
    <row r="40" spans="2:7" ht="18.75" hidden="1">
      <c r="B40" s="12" t="s">
        <v>224</v>
      </c>
      <c r="E40" s="153">
        <v>10710400</v>
      </c>
      <c r="F40" s="153">
        <v>9689600</v>
      </c>
      <c r="G40" s="153">
        <v>14493400</v>
      </c>
    </row>
    <row r="41" ht="18.75" hidden="1">
      <c r="B41" s="12"/>
    </row>
    <row r="42" spans="2:7" ht="18.75" hidden="1">
      <c r="B42" s="12" t="s">
        <v>225</v>
      </c>
      <c r="E42" s="38">
        <f>E34-E37</f>
        <v>-72498960</v>
      </c>
      <c r="F42" s="38">
        <f>F34-F37</f>
        <v>-75495199</v>
      </c>
      <c r="G42" s="38">
        <f>G34-G37</f>
        <v>-81101924</v>
      </c>
    </row>
    <row r="43" spans="2:7" ht="18.75" hidden="1">
      <c r="B43" s="12" t="s">
        <v>226</v>
      </c>
      <c r="C43" s="90">
        <v>406949300</v>
      </c>
      <c r="D43" s="90">
        <v>392810000</v>
      </c>
      <c r="E43" s="90">
        <v>409381700</v>
      </c>
      <c r="F43" s="90">
        <v>428232900</v>
      </c>
      <c r="G43" s="90">
        <v>435723700</v>
      </c>
    </row>
    <row r="44" spans="2:7" ht="18.75" hidden="1">
      <c r="B44" s="12" t="s">
        <v>227</v>
      </c>
      <c r="C44" s="154"/>
      <c r="D44" s="154"/>
      <c r="E44" s="154" t="e">
        <f>#REF!+#REF!</f>
        <v>#REF!</v>
      </c>
      <c r="F44" s="154" t="e">
        <f>#REF!+#REF!</f>
        <v>#REF!</v>
      </c>
      <c r="G44" s="154" t="e">
        <f>#REF!+#REF!</f>
        <v>#REF!</v>
      </c>
    </row>
    <row r="45" spans="2:7" ht="18.75" hidden="1">
      <c r="B45" s="155" t="s">
        <v>228</v>
      </c>
      <c r="E45" s="38" t="e">
        <f>E42-E43-E44</f>
        <v>#REF!</v>
      </c>
      <c r="F45" s="38" t="e">
        <f>F42-F43-F44</f>
        <v>#REF!</v>
      </c>
      <c r="G45" s="38" t="e">
        <f>G42-G43-G44</f>
        <v>#REF!</v>
      </c>
    </row>
    <row r="46" spans="2:7" ht="18.75" hidden="1">
      <c r="B46" s="12" t="s">
        <v>229</v>
      </c>
      <c r="E46" s="156">
        <v>5720050</v>
      </c>
      <c r="F46" s="156">
        <v>5321310</v>
      </c>
      <c r="G46" s="156">
        <v>10925800</v>
      </c>
    </row>
    <row r="47" spans="2:7" ht="18.75" hidden="1">
      <c r="B47" s="155" t="s">
        <v>223</v>
      </c>
      <c r="E47" s="38" t="e">
        <f>E45-E46</f>
        <v>#REF!</v>
      </c>
      <c r="F47" s="38" t="e">
        <f>F45-F46</f>
        <v>#REF!</v>
      </c>
      <c r="G47" s="38" t="e">
        <f>G45-G46</f>
        <v>#REF!</v>
      </c>
    </row>
    <row r="48" spans="2:7" ht="18.75" hidden="1">
      <c r="B48" s="12" t="s">
        <v>230</v>
      </c>
      <c r="E48" s="38">
        <v>10000000</v>
      </c>
      <c r="F48" s="38">
        <v>11434190</v>
      </c>
      <c r="G48" s="38">
        <v>16000000</v>
      </c>
    </row>
    <row r="49" spans="2:7" ht="18.75" hidden="1">
      <c r="B49" s="12" t="s">
        <v>264</v>
      </c>
      <c r="E49" s="38" t="e">
        <f>E47-E48</f>
        <v>#REF!</v>
      </c>
      <c r="F49" s="38" t="e">
        <f>F47-F48</f>
        <v>#REF!</v>
      </c>
      <c r="G49" s="38" t="e">
        <f>G47-G48</f>
        <v>#REF!</v>
      </c>
    </row>
    <row r="50" ht="15" hidden="1"/>
    <row r="51" ht="15" hidden="1"/>
    <row r="52" spans="1:7" ht="39" customHeight="1">
      <c r="A52" s="230" t="s">
        <v>24</v>
      </c>
      <c r="B52" s="231"/>
      <c r="C52" s="231"/>
      <c r="D52" s="231"/>
      <c r="E52" s="231"/>
      <c r="F52" s="231"/>
      <c r="G52" s="231"/>
    </row>
  </sheetData>
  <sheetProtection/>
  <mergeCells count="4">
    <mergeCell ref="A6:G6"/>
    <mergeCell ref="B11:B12"/>
    <mergeCell ref="A11:A12"/>
    <mergeCell ref="A52:G52"/>
  </mergeCells>
  <printOptions/>
  <pageMargins left="0.984251968503937" right="0.3937007874015748" top="0.3937007874015748" bottom="0.3937007874015748" header="0.31496062992125984" footer="0.31496062992125984"/>
  <pageSetup fitToHeight="4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58" sqref="A58:G58"/>
    </sheetView>
  </sheetViews>
  <sheetFormatPr defaultColWidth="9.00390625" defaultRowHeight="12.75"/>
  <cols>
    <col min="1" max="1" width="15.00390625" style="4" bestFit="1" customWidth="1"/>
    <col min="2" max="2" width="40.00390625" style="4" customWidth="1"/>
    <col min="3" max="3" width="17.00390625" style="4" customWidth="1"/>
    <col min="4" max="4" width="17.625" style="4" customWidth="1"/>
    <col min="5" max="5" width="18.125" style="4" customWidth="1"/>
    <col min="6" max="6" width="17.75390625" style="4" customWidth="1"/>
    <col min="7" max="7" width="19.375" style="4" customWidth="1"/>
    <col min="8" max="16384" width="9.125" style="4" customWidth="1"/>
  </cols>
  <sheetData>
    <row r="1" ht="18.75">
      <c r="E1" s="6" t="s">
        <v>83</v>
      </c>
    </row>
    <row r="2" ht="18.75">
      <c r="E2" s="7" t="s">
        <v>20</v>
      </c>
    </row>
    <row r="3" ht="12.75" customHeight="1"/>
    <row r="4" spans="1:7" ht="18.75">
      <c r="A4" s="240" t="s">
        <v>130</v>
      </c>
      <c r="B4" s="240"/>
      <c r="C4" s="240"/>
      <c r="D4" s="240"/>
      <c r="E4" s="240"/>
      <c r="F4" s="240"/>
      <c r="G4" s="240"/>
    </row>
    <row r="5" spans="1:7" ht="18.75">
      <c r="A5" s="240" t="s">
        <v>84</v>
      </c>
      <c r="B5" s="240"/>
      <c r="C5" s="240"/>
      <c r="D5" s="240"/>
      <c r="E5" s="240"/>
      <c r="F5" s="240"/>
      <c r="G5" s="240"/>
    </row>
    <row r="6" ht="12.75"/>
    <row r="7" spans="1:2" ht="15.75">
      <c r="A7" s="63" t="s">
        <v>163</v>
      </c>
      <c r="B7" s="13"/>
    </row>
    <row r="8" ht="15.75">
      <c r="A8" s="64" t="s">
        <v>39</v>
      </c>
    </row>
    <row r="9" ht="15">
      <c r="G9" s="9" t="s">
        <v>40</v>
      </c>
    </row>
    <row r="10" spans="1:7" ht="15.75" customHeight="1">
      <c r="A10" s="246" t="s">
        <v>62</v>
      </c>
      <c r="B10" s="246" t="s">
        <v>42</v>
      </c>
      <c r="C10" s="45" t="s">
        <v>175</v>
      </c>
      <c r="D10" s="45" t="s">
        <v>176</v>
      </c>
      <c r="E10" s="45" t="s">
        <v>177</v>
      </c>
      <c r="F10" s="45" t="s">
        <v>178</v>
      </c>
      <c r="G10" s="45" t="s">
        <v>179</v>
      </c>
    </row>
    <row r="11" spans="1:7" ht="15.75" customHeight="1">
      <c r="A11" s="247"/>
      <c r="B11" s="247"/>
      <c r="C11" s="57" t="s">
        <v>145</v>
      </c>
      <c r="D11" s="57" t="s">
        <v>44</v>
      </c>
      <c r="E11" s="57" t="s">
        <v>45</v>
      </c>
      <c r="F11" s="57" t="s">
        <v>45</v>
      </c>
      <c r="G11" s="57" t="s">
        <v>45</v>
      </c>
    </row>
    <row r="12" spans="1:7" ht="15.75">
      <c r="A12" s="20">
        <v>1</v>
      </c>
      <c r="B12" s="20">
        <f aca="true" t="shared" si="0" ref="B12:G12">A12+1</f>
        <v>2</v>
      </c>
      <c r="C12" s="21">
        <f t="shared" si="0"/>
        <v>3</v>
      </c>
      <c r="D12" s="21">
        <f t="shared" si="0"/>
        <v>4</v>
      </c>
      <c r="E12" s="21">
        <f t="shared" si="0"/>
        <v>5</v>
      </c>
      <c r="F12" s="21">
        <f t="shared" si="0"/>
        <v>6</v>
      </c>
      <c r="G12" s="21">
        <f t="shared" si="0"/>
        <v>7</v>
      </c>
    </row>
    <row r="13" spans="1:7" s="19" customFormat="1" ht="15.75">
      <c r="A13" s="22" t="s">
        <v>85</v>
      </c>
      <c r="B13" s="23" t="s">
        <v>29</v>
      </c>
      <c r="C13" s="24">
        <f>C14+C15</f>
        <v>8354970.17</v>
      </c>
      <c r="D13" s="24">
        <f>D14+D15</f>
        <v>4106622</v>
      </c>
      <c r="E13" s="24">
        <f>E14+E15</f>
        <v>215700</v>
      </c>
      <c r="F13" s="24">
        <f>F14+F15</f>
        <v>218400</v>
      </c>
      <c r="G13" s="24">
        <f>G14+G15</f>
        <v>221000</v>
      </c>
    </row>
    <row r="14" spans="1:7" ht="15.75">
      <c r="A14" s="25" t="s">
        <v>49</v>
      </c>
      <c r="B14" s="26" t="s">
        <v>50</v>
      </c>
      <c r="C14" s="27">
        <v>8305220.17</v>
      </c>
      <c r="D14" s="24">
        <v>3960492</v>
      </c>
      <c r="E14" s="24">
        <v>215700</v>
      </c>
      <c r="F14" s="24">
        <v>218400</v>
      </c>
      <c r="G14" s="24">
        <v>221000</v>
      </c>
    </row>
    <row r="15" spans="1:7" ht="15.75">
      <c r="A15" s="28" t="s">
        <v>49</v>
      </c>
      <c r="B15" s="26" t="s">
        <v>51</v>
      </c>
      <c r="C15" s="27">
        <v>49750</v>
      </c>
      <c r="D15" s="27">
        <v>146130</v>
      </c>
      <c r="E15" s="27"/>
      <c r="F15" s="27"/>
      <c r="G15" s="27"/>
    </row>
    <row r="16" spans="1:7" s="19" customFormat="1" ht="15.75">
      <c r="A16" s="29">
        <v>1000</v>
      </c>
      <c r="B16" s="23" t="s">
        <v>86</v>
      </c>
      <c r="C16" s="24">
        <f>C17+C18</f>
        <v>512083252.43</v>
      </c>
      <c r="D16" s="24">
        <f>D17+D18</f>
        <v>0</v>
      </c>
      <c r="E16" s="24">
        <f>E17+E18</f>
        <v>0</v>
      </c>
      <c r="F16" s="24">
        <f>F17+F18</f>
        <v>0</v>
      </c>
      <c r="G16" s="24">
        <f>G17+G18</f>
        <v>0</v>
      </c>
    </row>
    <row r="17" spans="1:7" ht="15.75">
      <c r="A17" s="25" t="s">
        <v>49</v>
      </c>
      <c r="B17" s="26" t="s">
        <v>50</v>
      </c>
      <c r="C17" s="27">
        <v>489466858.43</v>
      </c>
      <c r="D17" s="27"/>
      <c r="E17" s="27"/>
      <c r="F17" s="27"/>
      <c r="G17" s="27"/>
    </row>
    <row r="18" spans="1:7" ht="15.75">
      <c r="A18" s="28" t="s">
        <v>49</v>
      </c>
      <c r="B18" s="26" t="s">
        <v>51</v>
      </c>
      <c r="C18" s="27">
        <v>22616394</v>
      </c>
      <c r="D18" s="27"/>
      <c r="E18" s="27"/>
      <c r="F18" s="27"/>
      <c r="G18" s="27"/>
    </row>
    <row r="19" spans="1:7" s="19" customFormat="1" ht="15.75">
      <c r="A19" s="29">
        <v>2000</v>
      </c>
      <c r="B19" s="23" t="s">
        <v>30</v>
      </c>
      <c r="C19" s="24">
        <f>C20+C21</f>
        <v>45485618.64</v>
      </c>
      <c r="D19" s="24">
        <f>D20+D21</f>
        <v>0</v>
      </c>
      <c r="E19" s="24">
        <f>E20+E21</f>
        <v>0</v>
      </c>
      <c r="F19" s="24">
        <f>F20+F21</f>
        <v>0</v>
      </c>
      <c r="G19" s="24">
        <f>G20+G21</f>
        <v>0</v>
      </c>
    </row>
    <row r="20" spans="1:7" ht="15.75">
      <c r="A20" s="25" t="s">
        <v>49</v>
      </c>
      <c r="B20" s="26" t="s">
        <v>50</v>
      </c>
      <c r="C20" s="27">
        <v>34245866.3</v>
      </c>
      <c r="D20" s="27"/>
      <c r="E20" s="27"/>
      <c r="F20" s="27"/>
      <c r="G20" s="27"/>
    </row>
    <row r="21" spans="1:7" ht="15.75">
      <c r="A21" s="28" t="s">
        <v>49</v>
      </c>
      <c r="B21" s="26" t="s">
        <v>51</v>
      </c>
      <c r="C21" s="27">
        <v>11239752.34</v>
      </c>
      <c r="D21" s="27"/>
      <c r="E21" s="27"/>
      <c r="F21" s="27"/>
      <c r="G21" s="27"/>
    </row>
    <row r="22" spans="1:7" s="19" customFormat="1" ht="31.5">
      <c r="A22" s="29">
        <v>3000</v>
      </c>
      <c r="B22" s="23" t="s">
        <v>31</v>
      </c>
      <c r="C22" s="24">
        <f>C23+C24</f>
        <v>21775325.860000003</v>
      </c>
      <c r="D22" s="24">
        <f>D23+D24</f>
        <v>455000</v>
      </c>
      <c r="E22" s="24">
        <f>E23+E24</f>
        <v>0</v>
      </c>
      <c r="F22" s="24">
        <f>F23+F24</f>
        <v>0</v>
      </c>
      <c r="G22" s="24">
        <f>G23+G24</f>
        <v>0</v>
      </c>
    </row>
    <row r="23" spans="1:7" ht="15.75">
      <c r="A23" s="25" t="s">
        <v>49</v>
      </c>
      <c r="B23" s="30" t="s">
        <v>50</v>
      </c>
      <c r="C23" s="27">
        <v>19836604.35</v>
      </c>
      <c r="D23" s="27">
        <v>455000</v>
      </c>
      <c r="E23" s="27"/>
      <c r="F23" s="27"/>
      <c r="G23" s="27"/>
    </row>
    <row r="24" spans="1:7" ht="15.75">
      <c r="A24" s="28" t="s">
        <v>49</v>
      </c>
      <c r="B24" s="30" t="s">
        <v>51</v>
      </c>
      <c r="C24" s="27">
        <v>1938721.51</v>
      </c>
      <c r="D24" s="27"/>
      <c r="E24" s="27"/>
      <c r="F24" s="27"/>
      <c r="G24" s="27"/>
    </row>
    <row r="25" spans="1:7" s="19" customFormat="1" ht="15.75">
      <c r="A25" s="29">
        <v>4000</v>
      </c>
      <c r="B25" s="23" t="s">
        <v>32</v>
      </c>
      <c r="C25" s="24">
        <f>C26+C27</f>
        <v>11679033.559999999</v>
      </c>
      <c r="D25" s="24">
        <f>D26+D27</f>
        <v>0</v>
      </c>
      <c r="E25" s="24">
        <f>E26+E27</f>
        <v>0</v>
      </c>
      <c r="F25" s="24">
        <f>F26+F27</f>
        <v>0</v>
      </c>
      <c r="G25" s="24">
        <f>G26+G27</f>
        <v>0</v>
      </c>
    </row>
    <row r="26" spans="1:7" ht="15.75">
      <c r="A26" s="25" t="s">
        <v>49</v>
      </c>
      <c r="B26" s="26" t="s">
        <v>50</v>
      </c>
      <c r="C26" s="27">
        <v>11557445.86</v>
      </c>
      <c r="D26" s="27"/>
      <c r="E26" s="27"/>
      <c r="F26" s="27"/>
      <c r="G26" s="27"/>
    </row>
    <row r="27" spans="1:7" ht="15.75">
      <c r="A27" s="28" t="s">
        <v>49</v>
      </c>
      <c r="B27" s="26" t="s">
        <v>51</v>
      </c>
      <c r="C27" s="27">
        <v>121587.7</v>
      </c>
      <c r="D27" s="27"/>
      <c r="E27" s="27"/>
      <c r="F27" s="27"/>
      <c r="G27" s="27"/>
    </row>
    <row r="28" spans="1:7" s="19" customFormat="1" ht="31.5">
      <c r="A28" s="29">
        <v>5000</v>
      </c>
      <c r="B28" s="23" t="s">
        <v>33</v>
      </c>
      <c r="C28" s="24">
        <f>C29+C30</f>
        <v>5181411.18</v>
      </c>
      <c r="D28" s="24">
        <f>D29+D30</f>
        <v>0</v>
      </c>
      <c r="E28" s="24">
        <f>E29+E30</f>
        <v>0</v>
      </c>
      <c r="F28" s="24">
        <f>F29+F30</f>
        <v>0</v>
      </c>
      <c r="G28" s="24">
        <f>G29+G30</f>
        <v>0</v>
      </c>
    </row>
    <row r="29" spans="1:7" ht="15.75">
      <c r="A29" s="25" t="s">
        <v>49</v>
      </c>
      <c r="B29" s="26" t="s">
        <v>50</v>
      </c>
      <c r="C29" s="27">
        <v>5181411.18</v>
      </c>
      <c r="D29" s="27"/>
      <c r="E29" s="27"/>
      <c r="F29" s="27"/>
      <c r="G29" s="27"/>
    </row>
    <row r="30" spans="1:7" ht="15.75">
      <c r="A30" s="28" t="s">
        <v>49</v>
      </c>
      <c r="B30" s="26" t="s">
        <v>51</v>
      </c>
      <c r="C30" s="27"/>
      <c r="D30" s="27"/>
      <c r="E30" s="27"/>
      <c r="F30" s="27"/>
      <c r="G30" s="27"/>
    </row>
    <row r="31" spans="1:7" s="19" customFormat="1" ht="31.5" hidden="1">
      <c r="A31" s="29">
        <v>6000</v>
      </c>
      <c r="B31" s="23" t="s">
        <v>34</v>
      </c>
      <c r="C31" s="24"/>
      <c r="D31" s="24"/>
      <c r="E31" s="24"/>
      <c r="F31" s="24"/>
      <c r="G31" s="24"/>
    </row>
    <row r="32" spans="1:7" ht="15.75" hidden="1">
      <c r="A32" s="25" t="s">
        <v>49</v>
      </c>
      <c r="B32" s="26" t="s">
        <v>50</v>
      </c>
      <c r="C32" s="27"/>
      <c r="D32" s="27"/>
      <c r="E32" s="27"/>
      <c r="F32" s="27"/>
      <c r="G32" s="27"/>
    </row>
    <row r="33" spans="1:7" ht="15.75" hidden="1">
      <c r="A33" s="28" t="s">
        <v>49</v>
      </c>
      <c r="B33" s="26" t="s">
        <v>51</v>
      </c>
      <c r="C33" s="27"/>
      <c r="D33" s="27"/>
      <c r="E33" s="27"/>
      <c r="F33" s="27"/>
      <c r="G33" s="27"/>
    </row>
    <row r="34" spans="1:7" ht="15.75">
      <c r="A34" s="31">
        <v>6000</v>
      </c>
      <c r="B34" s="23" t="s">
        <v>22</v>
      </c>
      <c r="C34" s="24">
        <f>C35+C36</f>
        <v>697500</v>
      </c>
      <c r="D34" s="24">
        <f>D35+D36</f>
        <v>0</v>
      </c>
      <c r="E34" s="24">
        <f>E35+E36</f>
        <v>0</v>
      </c>
      <c r="F34" s="24">
        <f>F35+F36</f>
        <v>0</v>
      </c>
      <c r="G34" s="24">
        <f>G35+G36</f>
        <v>0</v>
      </c>
    </row>
    <row r="35" spans="1:7" ht="15.75">
      <c r="A35" s="25" t="s">
        <v>49</v>
      </c>
      <c r="B35" s="26" t="s">
        <v>50</v>
      </c>
      <c r="C35" s="27"/>
      <c r="D35" s="27"/>
      <c r="E35" s="27"/>
      <c r="F35" s="27"/>
      <c r="G35" s="27"/>
    </row>
    <row r="36" spans="1:7" ht="15.75">
      <c r="A36" s="28" t="s">
        <v>49</v>
      </c>
      <c r="B36" s="26" t="s">
        <v>51</v>
      </c>
      <c r="C36" s="27">
        <v>697500</v>
      </c>
      <c r="D36" s="27"/>
      <c r="E36" s="27"/>
      <c r="F36" s="27"/>
      <c r="G36" s="27"/>
    </row>
    <row r="37" spans="1:7" s="19" customFormat="1" ht="15.75">
      <c r="A37" s="29">
        <v>7000</v>
      </c>
      <c r="B37" s="23" t="s">
        <v>35</v>
      </c>
      <c r="C37" s="24">
        <f>C38+C39</f>
        <v>9020915.93</v>
      </c>
      <c r="D37" s="24">
        <f>D38+D39</f>
        <v>0</v>
      </c>
      <c r="E37" s="24">
        <f>E38+E39</f>
        <v>0</v>
      </c>
      <c r="F37" s="24">
        <f>F38+F39</f>
        <v>0</v>
      </c>
      <c r="G37" s="24">
        <f>G38+G39</f>
        <v>0</v>
      </c>
    </row>
    <row r="38" spans="1:7" ht="15.75">
      <c r="A38" s="25" t="s">
        <v>49</v>
      </c>
      <c r="B38" s="26" t="s">
        <v>50</v>
      </c>
      <c r="C38" s="27">
        <v>420384.26</v>
      </c>
      <c r="D38" s="27"/>
      <c r="E38" s="27"/>
      <c r="F38" s="27"/>
      <c r="G38" s="27"/>
    </row>
    <row r="39" spans="1:7" ht="15.75">
      <c r="A39" s="28" t="s">
        <v>49</v>
      </c>
      <c r="B39" s="26" t="s">
        <v>51</v>
      </c>
      <c r="C39" s="27">
        <v>8600531.67</v>
      </c>
      <c r="D39" s="27"/>
      <c r="E39" s="27"/>
      <c r="F39" s="27"/>
      <c r="G39" s="27"/>
    </row>
    <row r="40" spans="1:7" s="19" customFormat="1" ht="15.75">
      <c r="A40" s="31">
        <v>8000</v>
      </c>
      <c r="B40" s="23" t="s">
        <v>36</v>
      </c>
      <c r="C40" s="24">
        <f>C41+C42</f>
        <v>659449.24</v>
      </c>
      <c r="D40" s="24">
        <f>D41+D42</f>
        <v>75000</v>
      </c>
      <c r="E40" s="24">
        <f>E41+E42</f>
        <v>0</v>
      </c>
      <c r="F40" s="24">
        <f>F41+F42</f>
        <v>0</v>
      </c>
      <c r="G40" s="24">
        <f>G41+G42</f>
        <v>0</v>
      </c>
    </row>
    <row r="41" spans="1:7" ht="15.75">
      <c r="A41" s="25" t="s">
        <v>49</v>
      </c>
      <c r="B41" s="26" t="s">
        <v>50</v>
      </c>
      <c r="C41" s="27">
        <v>634649.24</v>
      </c>
      <c r="D41" s="27">
        <v>75000</v>
      </c>
      <c r="E41" s="27"/>
      <c r="F41" s="27"/>
      <c r="G41" s="27"/>
    </row>
    <row r="42" spans="1:7" ht="15.75">
      <c r="A42" s="28" t="s">
        <v>49</v>
      </c>
      <c r="B42" s="26" t="s">
        <v>51</v>
      </c>
      <c r="C42" s="27">
        <v>24800</v>
      </c>
      <c r="D42" s="27"/>
      <c r="E42" s="27"/>
      <c r="F42" s="27"/>
      <c r="G42" s="27"/>
    </row>
    <row r="43" spans="1:7" ht="31.5">
      <c r="A43" s="29">
        <v>9000</v>
      </c>
      <c r="B43" s="23" t="s">
        <v>37</v>
      </c>
      <c r="C43" s="24">
        <f>C44+C50</f>
        <v>82212823.55</v>
      </c>
      <c r="D43" s="24">
        <f>D44+D50</f>
        <v>1855000</v>
      </c>
      <c r="E43" s="24">
        <f>E44+E50</f>
        <v>0</v>
      </c>
      <c r="F43" s="24">
        <f>F44+F50</f>
        <v>0</v>
      </c>
      <c r="G43" s="24">
        <f>G44+G50</f>
        <v>0</v>
      </c>
    </row>
    <row r="44" spans="1:7" ht="15.75">
      <c r="A44" s="25" t="s">
        <v>49</v>
      </c>
      <c r="B44" s="26" t="s">
        <v>87</v>
      </c>
      <c r="C44" s="27">
        <f>C46++C47+C48+C49</f>
        <v>80805232.55</v>
      </c>
      <c r="D44" s="27">
        <f>D46+D49</f>
        <v>155000</v>
      </c>
      <c r="E44" s="27"/>
      <c r="F44" s="27"/>
      <c r="G44" s="27"/>
    </row>
    <row r="45" spans="1:7" ht="90" hidden="1">
      <c r="A45" s="15" t="s">
        <v>171</v>
      </c>
      <c r="B45" s="146" t="s">
        <v>165</v>
      </c>
      <c r="C45" s="33"/>
      <c r="D45" s="33"/>
      <c r="E45" s="33"/>
      <c r="F45" s="33"/>
      <c r="G45" s="33"/>
    </row>
    <row r="46" spans="1:7" ht="15.75">
      <c r="A46" s="17" t="s">
        <v>172</v>
      </c>
      <c r="B46" s="207" t="s">
        <v>166</v>
      </c>
      <c r="C46" s="208">
        <v>73743026</v>
      </c>
      <c r="E46" s="209"/>
      <c r="F46" s="209"/>
      <c r="G46" s="209"/>
    </row>
    <row r="47" spans="1:7" ht="81" customHeight="1">
      <c r="A47" s="17" t="s">
        <v>2</v>
      </c>
      <c r="B47" s="18" t="s">
        <v>1</v>
      </c>
      <c r="C47" s="168">
        <v>3793945</v>
      </c>
      <c r="D47" s="76"/>
      <c r="E47" s="32"/>
      <c r="F47" s="32"/>
      <c r="G47" s="32"/>
    </row>
    <row r="48" spans="1:7" ht="81" customHeight="1">
      <c r="A48" s="17" t="s">
        <v>3</v>
      </c>
      <c r="B48" s="211" t="s">
        <v>168</v>
      </c>
      <c r="C48" s="168">
        <v>2563549.55</v>
      </c>
      <c r="D48" s="212"/>
      <c r="E48" s="165"/>
      <c r="F48" s="165"/>
      <c r="G48" s="165"/>
    </row>
    <row r="49" spans="1:7" ht="62.25" customHeight="1">
      <c r="A49" s="15" t="s">
        <v>174</v>
      </c>
      <c r="B49" s="210" t="s">
        <v>147</v>
      </c>
      <c r="C49" s="213">
        <v>704712</v>
      </c>
      <c r="D49" s="169">
        <v>155000</v>
      </c>
      <c r="E49" s="165"/>
      <c r="F49" s="165"/>
      <c r="G49" s="165"/>
    </row>
    <row r="50" spans="1:7" ht="15.75">
      <c r="A50" s="28" t="s">
        <v>49</v>
      </c>
      <c r="B50" s="26" t="s">
        <v>51</v>
      </c>
      <c r="C50" s="27">
        <f>C51+C52+C53</f>
        <v>1407591</v>
      </c>
      <c r="D50" s="27">
        <f>D53</f>
        <v>1700000</v>
      </c>
      <c r="E50" s="27">
        <f>E53</f>
        <v>0</v>
      </c>
      <c r="F50" s="27">
        <f>F53</f>
        <v>0</v>
      </c>
      <c r="G50" s="27">
        <f>G53</f>
        <v>0</v>
      </c>
    </row>
    <row r="51" spans="1:7" ht="31.5">
      <c r="A51" s="214">
        <v>9720</v>
      </c>
      <c r="B51" s="215" t="s">
        <v>156</v>
      </c>
      <c r="C51" s="27">
        <v>680000</v>
      </c>
      <c r="D51" s="27"/>
      <c r="E51" s="169"/>
      <c r="F51" s="169"/>
      <c r="G51" s="169"/>
    </row>
    <row r="52" spans="1:7" ht="34.5" customHeight="1">
      <c r="A52" s="214">
        <v>9740</v>
      </c>
      <c r="B52" s="215" t="s">
        <v>164</v>
      </c>
      <c r="C52" s="27">
        <v>547591</v>
      </c>
      <c r="D52" s="27"/>
      <c r="E52" s="169"/>
      <c r="F52" s="169"/>
      <c r="G52" s="169"/>
    </row>
    <row r="53" spans="1:7" ht="15.75">
      <c r="A53" s="164" t="s">
        <v>173</v>
      </c>
      <c r="B53" s="146" t="s">
        <v>157</v>
      </c>
      <c r="C53" s="27">
        <v>180000</v>
      </c>
      <c r="D53" s="27">
        <v>1700000</v>
      </c>
      <c r="E53" s="165"/>
      <c r="F53" s="165"/>
      <c r="G53" s="165"/>
    </row>
    <row r="54" spans="1:7" s="19" customFormat="1" ht="15.75">
      <c r="A54" s="31" t="s">
        <v>49</v>
      </c>
      <c r="B54" s="23" t="s">
        <v>88</v>
      </c>
      <c r="C54" s="24">
        <f>C13+C16+C19+C22+C25+C28+C37+C40++C43</f>
        <v>696452800.5599998</v>
      </c>
      <c r="D54" s="24">
        <f>D13+D16+D19+D22+D25+D28+D37+D40++D43</f>
        <v>6491622</v>
      </c>
      <c r="E54" s="24">
        <f>E13+E16+E19+E22+E25+E28+E37+E40++E43</f>
        <v>215700</v>
      </c>
      <c r="F54" s="24">
        <f>F13+F16+F19+F22+F25+F28+F37+F40++F43</f>
        <v>218400</v>
      </c>
      <c r="G54" s="24">
        <f>G13+G16+G19+G22+G25+G28+G37+G40++G43</f>
        <v>221000</v>
      </c>
    </row>
    <row r="55" spans="1:7" s="19" customFormat="1" ht="15.75">
      <c r="A55" s="31" t="s">
        <v>49</v>
      </c>
      <c r="B55" s="23" t="s">
        <v>50</v>
      </c>
      <c r="C55" s="24">
        <f>C14+C17+C20+C23+C26+C29+C38+C41+C44</f>
        <v>650453672.3399999</v>
      </c>
      <c r="D55" s="24">
        <f>D14+D17+D20+D23+D26+D29+D38+D41+D44</f>
        <v>4645492</v>
      </c>
      <c r="E55" s="24">
        <f>E14+E17+E20+E23+E26+E29+E38+E41+E44</f>
        <v>215700</v>
      </c>
      <c r="F55" s="24">
        <f>F14+F17+F20+F23+F26+F29+F38+F41+F44</f>
        <v>218400</v>
      </c>
      <c r="G55" s="24">
        <f>G14+G17+G20+G23+G26+G29+G38+G41+G44</f>
        <v>221000</v>
      </c>
    </row>
    <row r="56" spans="1:7" s="19" customFormat="1" ht="15.75">
      <c r="A56" s="31" t="s">
        <v>49</v>
      </c>
      <c r="B56" s="23" t="s">
        <v>51</v>
      </c>
      <c r="C56" s="24">
        <f>C15+C18+C21+C24+C27+C30++C36+C39+C42+C50</f>
        <v>46696628.220000006</v>
      </c>
      <c r="D56" s="24">
        <f>D15+D18+D21+D24+D27+D30+D39+D42+D50</f>
        <v>1846130</v>
      </c>
      <c r="E56" s="24">
        <f>E15+E18+E21+E24+E27+E30+E39+E42+E50</f>
        <v>0</v>
      </c>
      <c r="F56" s="24">
        <f>F15+F18+F21+F24+F27+F30+F39+F42+F50</f>
        <v>0</v>
      </c>
      <c r="G56" s="24">
        <f>G15+G18+G21+G24+G27+G30+G39+G42+G50</f>
        <v>0</v>
      </c>
    </row>
    <row r="57" spans="1:4" ht="15">
      <c r="A57"/>
      <c r="C57" s="38"/>
      <c r="D57" s="38"/>
    </row>
    <row r="58" spans="1:7" ht="37.5" customHeight="1">
      <c r="A58" s="230" t="s">
        <v>24</v>
      </c>
      <c r="B58" s="231"/>
      <c r="C58" s="231"/>
      <c r="D58" s="231"/>
      <c r="E58" s="231"/>
      <c r="F58" s="231"/>
      <c r="G58" s="231"/>
    </row>
    <row r="59" spans="1:7" ht="22.5">
      <c r="A59" s="245" t="s">
        <v>89</v>
      </c>
      <c r="B59" s="245"/>
      <c r="C59" s="245"/>
      <c r="D59" s="245"/>
      <c r="E59" s="245"/>
      <c r="F59" s="245"/>
      <c r="G59" s="245"/>
    </row>
    <row r="60" ht="18.75">
      <c r="A60" s="14"/>
    </row>
    <row r="61" ht="18.75">
      <c r="A61" s="14"/>
    </row>
    <row r="62" spans="1:7" ht="18.75">
      <c r="A62" s="14"/>
      <c r="C62" s="38"/>
      <c r="D62" s="38"/>
      <c r="E62" s="38"/>
      <c r="F62" s="38"/>
      <c r="G62" s="38"/>
    </row>
    <row r="63" ht="18.75">
      <c r="A63" s="14"/>
    </row>
    <row r="64" ht="18.75">
      <c r="A64" s="14"/>
    </row>
  </sheetData>
  <sheetProtection/>
  <mergeCells count="6">
    <mergeCell ref="A4:G4"/>
    <mergeCell ref="A5:G5"/>
    <mergeCell ref="A59:G59"/>
    <mergeCell ref="A10:A11"/>
    <mergeCell ref="B10:B11"/>
    <mergeCell ref="A58:G58"/>
  </mergeCells>
  <conditionalFormatting sqref="A45:A49 A53">
    <cfRule type="expression" priority="1" dxfId="0" stopIfTrue="1">
      <formula>IV45=1</formula>
    </cfRule>
  </conditionalFormatting>
  <conditionalFormatting sqref="B45:B49 B53">
    <cfRule type="expression" priority="2" dxfId="0" stopIfTrue="1">
      <formula>IV45=1</formula>
    </cfRule>
  </conditionalFormatting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K23" sqref="K23"/>
    </sheetView>
  </sheetViews>
  <sheetFormatPr defaultColWidth="9.00390625" defaultRowHeight="12.75"/>
  <cols>
    <col min="1" max="1" width="9.875" style="0" customWidth="1"/>
    <col min="2" max="2" width="45.625" style="0" customWidth="1"/>
    <col min="3" max="3" width="17.00390625" style="0" customWidth="1"/>
    <col min="4" max="4" width="16.625" style="0" customWidth="1"/>
    <col min="5" max="5" width="16.25390625" style="0" customWidth="1"/>
    <col min="6" max="6" width="16.375" style="0" customWidth="1"/>
    <col min="7" max="7" width="16.00390625" style="0" customWidth="1"/>
  </cols>
  <sheetData>
    <row r="1" spans="5:7" ht="18.75">
      <c r="E1" s="248" t="s">
        <v>90</v>
      </c>
      <c r="F1" s="248"/>
      <c r="G1" s="248"/>
    </row>
    <row r="2" spans="5:7" ht="18.75">
      <c r="E2" s="248" t="s">
        <v>20</v>
      </c>
      <c r="F2" s="248"/>
      <c r="G2" s="248"/>
    </row>
    <row r="3" spans="5:7" ht="12.75" customHeight="1">
      <c r="E3" s="248"/>
      <c r="F3" s="248"/>
      <c r="G3" s="248"/>
    </row>
    <row r="4" spans="1:7" ht="18.75">
      <c r="A4" s="227" t="s">
        <v>131</v>
      </c>
      <c r="B4" s="227"/>
      <c r="C4" s="227"/>
      <c r="D4" s="227"/>
      <c r="E4" s="227"/>
      <c r="F4" s="227"/>
      <c r="G4" s="227"/>
    </row>
    <row r="5" spans="1:7" ht="18.75">
      <c r="A5" s="227" t="s">
        <v>84</v>
      </c>
      <c r="B5" s="227"/>
      <c r="C5" s="227"/>
      <c r="D5" s="227"/>
      <c r="E5" s="227"/>
      <c r="F5" s="227"/>
      <c r="G5" s="227"/>
    </row>
    <row r="7" ht="15.75">
      <c r="A7" s="63" t="s">
        <v>163</v>
      </c>
    </row>
    <row r="8" ht="15.75">
      <c r="A8" s="64" t="s">
        <v>39</v>
      </c>
    </row>
    <row r="9" ht="15.75">
      <c r="G9" s="3" t="s">
        <v>40</v>
      </c>
    </row>
    <row r="10" spans="1:7" ht="12.75">
      <c r="A10" s="228" t="s">
        <v>91</v>
      </c>
      <c r="B10" s="228" t="s">
        <v>42</v>
      </c>
      <c r="C10" s="51" t="s">
        <v>175</v>
      </c>
      <c r="D10" s="51" t="s">
        <v>176</v>
      </c>
      <c r="E10" s="51" t="s">
        <v>177</v>
      </c>
      <c r="F10" s="51" t="s">
        <v>178</v>
      </c>
      <c r="G10" s="51" t="s">
        <v>179</v>
      </c>
    </row>
    <row r="11" spans="1:7" ht="12.75">
      <c r="A11" s="228"/>
      <c r="B11" s="228"/>
      <c r="C11" s="51" t="s">
        <v>43</v>
      </c>
      <c r="D11" s="51" t="s">
        <v>44</v>
      </c>
      <c r="E11" s="51" t="s">
        <v>45</v>
      </c>
      <c r="F11" s="51" t="s">
        <v>45</v>
      </c>
      <c r="G11" s="51" t="s">
        <v>45</v>
      </c>
    </row>
    <row r="12" spans="1:7" ht="15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</row>
    <row r="13" spans="1:7" ht="18.75">
      <c r="A13" s="35">
        <v>8800</v>
      </c>
      <c r="B13" s="36" t="s">
        <v>55</v>
      </c>
      <c r="C13" s="53">
        <f>C15</f>
        <v>-201817</v>
      </c>
      <c r="D13" s="53">
        <f>D15</f>
        <v>-70894</v>
      </c>
      <c r="E13" s="53">
        <f>E15</f>
        <v>-200000</v>
      </c>
      <c r="F13" s="53">
        <f>F15</f>
        <v>-200000</v>
      </c>
      <c r="G13" s="53">
        <f>G15</f>
        <v>-200000</v>
      </c>
    </row>
    <row r="14" spans="1:7" ht="18.75">
      <c r="A14" s="35" t="s">
        <v>49</v>
      </c>
      <c r="B14" s="36" t="s">
        <v>50</v>
      </c>
      <c r="C14" s="36"/>
      <c r="D14" s="36"/>
      <c r="E14" s="36"/>
      <c r="F14" s="36"/>
      <c r="G14" s="36"/>
    </row>
    <row r="15" spans="1:7" ht="18.75">
      <c r="A15" s="52" t="s">
        <v>49</v>
      </c>
      <c r="B15" s="36" t="s">
        <v>51</v>
      </c>
      <c r="C15" s="53">
        <v>-201817</v>
      </c>
      <c r="D15" s="53">
        <v>-70894</v>
      </c>
      <c r="E15" s="53">
        <v>-200000</v>
      </c>
      <c r="F15" s="53">
        <v>-200000</v>
      </c>
      <c r="G15" s="53">
        <v>-200000</v>
      </c>
    </row>
    <row r="16" spans="1:7" ht="18.75">
      <c r="A16" s="35">
        <v>8800</v>
      </c>
      <c r="B16" s="36" t="s">
        <v>92</v>
      </c>
      <c r="C16" s="53">
        <f>C17+C18</f>
        <v>158037</v>
      </c>
      <c r="D16" s="53">
        <f>D17+D18</f>
        <v>70894</v>
      </c>
      <c r="E16" s="53">
        <f>E17+E18</f>
        <v>200000</v>
      </c>
      <c r="F16" s="53">
        <f>F17+F18</f>
        <v>200000</v>
      </c>
      <c r="G16" s="53">
        <f>G17+G18</f>
        <v>200000</v>
      </c>
    </row>
    <row r="17" spans="1:7" ht="18.75">
      <c r="A17" s="35" t="s">
        <v>49</v>
      </c>
      <c r="B17" s="36" t="s">
        <v>50</v>
      </c>
      <c r="C17" s="53"/>
      <c r="D17" s="53"/>
      <c r="E17" s="53"/>
      <c r="F17" s="53"/>
      <c r="G17" s="53"/>
    </row>
    <row r="18" spans="1:7" ht="18.75">
      <c r="A18" s="52" t="s">
        <v>49</v>
      </c>
      <c r="B18" s="36" t="s">
        <v>51</v>
      </c>
      <c r="C18" s="53">
        <v>158037</v>
      </c>
      <c r="D18" s="53">
        <v>70894</v>
      </c>
      <c r="E18" s="53">
        <v>200000</v>
      </c>
      <c r="F18" s="53">
        <v>200000</v>
      </c>
      <c r="G18" s="53">
        <v>200000</v>
      </c>
    </row>
    <row r="19" spans="1:7" ht="37.5">
      <c r="A19" s="35">
        <v>8800</v>
      </c>
      <c r="B19" s="36" t="s">
        <v>93</v>
      </c>
      <c r="C19" s="53">
        <f>SUM(C20:C21)</f>
        <v>-43780</v>
      </c>
      <c r="D19" s="53">
        <f>SUM(D20:D21)</f>
        <v>0</v>
      </c>
      <c r="E19" s="53">
        <f>SUM(E20:E21)</f>
        <v>0</v>
      </c>
      <c r="F19" s="53">
        <f>SUM(F20:F21)</f>
        <v>0</v>
      </c>
      <c r="G19" s="53">
        <f>SUM(G20:G21)</f>
        <v>0</v>
      </c>
    </row>
    <row r="20" spans="1:7" ht="18.75">
      <c r="A20" s="35" t="s">
        <v>49</v>
      </c>
      <c r="B20" s="36" t="s">
        <v>50</v>
      </c>
      <c r="C20" s="53"/>
      <c r="D20" s="53"/>
      <c r="E20" s="53"/>
      <c r="F20" s="53"/>
      <c r="G20" s="53"/>
    </row>
    <row r="21" spans="1:7" ht="18.75">
      <c r="A21" s="52" t="s">
        <v>49</v>
      </c>
      <c r="B21" s="36" t="s">
        <v>51</v>
      </c>
      <c r="C21" s="53">
        <f>C15+C18</f>
        <v>-43780</v>
      </c>
      <c r="D21" s="53">
        <f>D15+D18</f>
        <v>0</v>
      </c>
      <c r="E21" s="53">
        <f>E15+E18</f>
        <v>0</v>
      </c>
      <c r="F21" s="53">
        <f>F15+F18</f>
        <v>0</v>
      </c>
      <c r="G21" s="53">
        <f>G15+G18</f>
        <v>0</v>
      </c>
    </row>
    <row r="23" spans="1:7" ht="39.75" customHeight="1">
      <c r="A23" s="230" t="s">
        <v>24</v>
      </c>
      <c r="B23" s="231"/>
      <c r="C23" s="231"/>
      <c r="D23" s="231"/>
      <c r="E23" s="231"/>
      <c r="F23" s="231"/>
      <c r="G23" s="231"/>
    </row>
  </sheetData>
  <mergeCells count="8">
    <mergeCell ref="A23:G23"/>
    <mergeCell ref="A10:A11"/>
    <mergeCell ref="B10:B11"/>
    <mergeCell ref="E2:G2"/>
    <mergeCell ref="E1:G1"/>
    <mergeCell ref="A4:G4"/>
    <mergeCell ref="A5:G5"/>
    <mergeCell ref="E3:G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3">
      <selection activeCell="A33" sqref="A33:G33"/>
    </sheetView>
  </sheetViews>
  <sheetFormatPr defaultColWidth="9.00390625" defaultRowHeight="12.75"/>
  <cols>
    <col min="1" max="1" width="6.75390625" style="104" customWidth="1"/>
    <col min="2" max="2" width="76.00390625" style="104" customWidth="1"/>
    <col min="3" max="3" width="21.75390625" style="104" customWidth="1"/>
    <col min="4" max="5" width="19.875" style="104" customWidth="1"/>
    <col min="6" max="6" width="21.25390625" style="104" customWidth="1"/>
    <col min="7" max="7" width="18.75390625" style="104" customWidth="1"/>
    <col min="8" max="16384" width="9.125" style="104" customWidth="1"/>
  </cols>
  <sheetData>
    <row r="1" spans="5:7" ht="18.75">
      <c r="E1" s="248" t="s">
        <v>188</v>
      </c>
      <c r="F1" s="248"/>
      <c r="G1" s="248"/>
    </row>
    <row r="2" spans="5:7" ht="18.75">
      <c r="E2" s="248" t="s">
        <v>162</v>
      </c>
      <c r="F2" s="248"/>
      <c r="G2" s="248"/>
    </row>
    <row r="4" spans="1:7" ht="18.75">
      <c r="A4" s="227" t="s">
        <v>132</v>
      </c>
      <c r="B4" s="227"/>
      <c r="C4" s="227"/>
      <c r="D4" s="227"/>
      <c r="E4" s="227"/>
      <c r="F4" s="227"/>
      <c r="G4" s="227"/>
    </row>
    <row r="5" ht="3.75" customHeight="1"/>
    <row r="6" ht="15.75">
      <c r="A6" s="63" t="s">
        <v>163</v>
      </c>
    </row>
    <row r="7" ht="15.75">
      <c r="A7" s="64" t="s">
        <v>39</v>
      </c>
    </row>
    <row r="8" ht="15.75">
      <c r="G8" s="3" t="s">
        <v>40</v>
      </c>
    </row>
    <row r="9" spans="1:7" ht="12.75">
      <c r="A9" s="228" t="s">
        <v>41</v>
      </c>
      <c r="B9" s="228" t="s">
        <v>42</v>
      </c>
      <c r="C9" s="45" t="s">
        <v>175</v>
      </c>
      <c r="D9" s="45" t="s">
        <v>176</v>
      </c>
      <c r="E9" s="45" t="s">
        <v>177</v>
      </c>
      <c r="F9" s="45" t="s">
        <v>178</v>
      </c>
      <c r="G9" s="45" t="s">
        <v>179</v>
      </c>
    </row>
    <row r="10" spans="1:7" ht="12.75">
      <c r="A10" s="228"/>
      <c r="B10" s="228"/>
      <c r="C10" s="57" t="s">
        <v>145</v>
      </c>
      <c r="D10" s="57" t="s">
        <v>44</v>
      </c>
      <c r="E10" s="57" t="s">
        <v>45</v>
      </c>
      <c r="F10" s="57" t="s">
        <v>45</v>
      </c>
      <c r="G10" s="57" t="s">
        <v>45</v>
      </c>
    </row>
    <row r="11" spans="1:7" ht="18.75">
      <c r="A11" s="249" t="s">
        <v>94</v>
      </c>
      <c r="B11" s="249"/>
      <c r="C11" s="249"/>
      <c r="D11" s="249"/>
      <c r="E11" s="249"/>
      <c r="F11" s="249"/>
      <c r="G11" s="249"/>
    </row>
    <row r="12" spans="1:7" ht="18.75">
      <c r="A12" s="37" t="s">
        <v>47</v>
      </c>
      <c r="B12" s="36" t="s">
        <v>95</v>
      </c>
      <c r="C12" s="53">
        <v>40784124.28</v>
      </c>
      <c r="D12" s="53">
        <v>1700000</v>
      </c>
      <c r="E12" s="53"/>
      <c r="F12" s="53"/>
      <c r="G12" s="53"/>
    </row>
    <row r="13" spans="1:7" ht="39.75" customHeight="1">
      <c r="A13" s="37" t="s">
        <v>52</v>
      </c>
      <c r="B13" s="36" t="s">
        <v>96</v>
      </c>
      <c r="C13" s="36">
        <v>0</v>
      </c>
      <c r="D13" s="36"/>
      <c r="E13" s="36"/>
      <c r="F13" s="36"/>
      <c r="G13" s="36"/>
    </row>
    <row r="14" spans="1:7" ht="42" customHeight="1">
      <c r="A14" s="37" t="s">
        <v>54</v>
      </c>
      <c r="B14" s="36" t="s">
        <v>97</v>
      </c>
      <c r="C14" s="53">
        <v>3044507</v>
      </c>
      <c r="D14" s="53"/>
      <c r="E14" s="53">
        <v>0</v>
      </c>
      <c r="F14" s="53">
        <v>0</v>
      </c>
      <c r="G14" s="53">
        <v>0</v>
      </c>
    </row>
    <row r="15" spans="1:7" ht="18.75">
      <c r="A15" s="67" t="s">
        <v>119</v>
      </c>
      <c r="B15" s="36" t="s">
        <v>98</v>
      </c>
      <c r="C15" s="53"/>
      <c r="D15" s="53"/>
      <c r="E15" s="53"/>
      <c r="F15" s="53"/>
      <c r="G15" s="53"/>
    </row>
    <row r="16" spans="1:7" ht="18.75">
      <c r="A16" s="67" t="s">
        <v>120</v>
      </c>
      <c r="B16" s="36" t="s">
        <v>99</v>
      </c>
      <c r="C16" s="53">
        <v>3044507</v>
      </c>
      <c r="D16" s="40"/>
      <c r="E16" s="53"/>
      <c r="F16" s="53"/>
      <c r="G16" s="53"/>
    </row>
    <row r="17" spans="1:7" ht="18.75">
      <c r="A17" s="37" t="s">
        <v>100</v>
      </c>
      <c r="B17" s="36" t="s">
        <v>101</v>
      </c>
      <c r="C17" s="36"/>
      <c r="D17" s="36"/>
      <c r="E17" s="36"/>
      <c r="F17" s="36"/>
      <c r="G17" s="36"/>
    </row>
    <row r="18" spans="1:7" ht="18.75">
      <c r="A18" s="37" t="s">
        <v>102</v>
      </c>
      <c r="B18" s="36" t="s">
        <v>103</v>
      </c>
      <c r="C18" s="74"/>
      <c r="D18" s="36"/>
      <c r="E18" s="36"/>
      <c r="F18" s="36"/>
      <c r="G18" s="36"/>
    </row>
    <row r="19" spans="1:7" ht="18.75">
      <c r="A19" s="37"/>
      <c r="B19" s="36" t="s">
        <v>104</v>
      </c>
      <c r="C19" s="53">
        <f>C12+C14</f>
        <v>43828631.28</v>
      </c>
      <c r="D19" s="53"/>
      <c r="E19" s="53"/>
      <c r="F19" s="53"/>
      <c r="G19" s="53"/>
    </row>
    <row r="20" spans="1:7" ht="36.75" customHeight="1">
      <c r="A20" s="37"/>
      <c r="B20" s="36" t="s">
        <v>105</v>
      </c>
      <c r="C20" s="53">
        <v>40784124.28</v>
      </c>
      <c r="D20" s="53"/>
      <c r="E20" s="53"/>
      <c r="F20" s="53"/>
      <c r="G20" s="53"/>
    </row>
    <row r="21" spans="1:7" ht="18.75">
      <c r="A21" s="249" t="s">
        <v>106</v>
      </c>
      <c r="B21" s="249"/>
      <c r="C21" s="249"/>
      <c r="D21" s="249"/>
      <c r="E21" s="249"/>
      <c r="F21" s="249"/>
      <c r="G21" s="249"/>
    </row>
    <row r="22" spans="1:7" ht="18.75">
      <c r="A22" s="37" t="s">
        <v>47</v>
      </c>
      <c r="B22" s="36" t="s">
        <v>107</v>
      </c>
      <c r="C22" s="53">
        <v>43894181.31</v>
      </c>
      <c r="D22" s="53">
        <v>1700000</v>
      </c>
      <c r="E22" s="74"/>
      <c r="F22" s="74"/>
      <c r="G22" s="74"/>
    </row>
    <row r="23" spans="1:7" ht="18.75">
      <c r="A23" s="67" t="s">
        <v>121</v>
      </c>
      <c r="B23" s="36" t="s">
        <v>108</v>
      </c>
      <c r="C23" s="53">
        <v>680000</v>
      </c>
      <c r="D23" s="53"/>
      <c r="E23" s="53"/>
      <c r="F23" s="53"/>
      <c r="G23" s="53"/>
    </row>
    <row r="24" spans="1:7" ht="18.75">
      <c r="A24" s="67" t="s">
        <v>122</v>
      </c>
      <c r="B24" s="36" t="s">
        <v>109</v>
      </c>
      <c r="C24" s="53">
        <v>727591</v>
      </c>
      <c r="D24" s="53"/>
      <c r="E24" s="53"/>
      <c r="F24" s="53"/>
      <c r="G24" s="53"/>
    </row>
    <row r="25" spans="1:7" ht="18.75">
      <c r="A25" s="67" t="s">
        <v>123</v>
      </c>
      <c r="B25" s="36" t="s">
        <v>110</v>
      </c>
      <c r="C25" s="53">
        <v>42486590.31</v>
      </c>
      <c r="D25" s="53"/>
      <c r="E25" s="53"/>
      <c r="F25" s="53"/>
      <c r="G25" s="53"/>
    </row>
    <row r="26" spans="1:7" ht="18.75">
      <c r="A26" s="37" t="s">
        <v>52</v>
      </c>
      <c r="B26" s="36" t="s">
        <v>111</v>
      </c>
      <c r="C26" s="53"/>
      <c r="D26" s="53"/>
      <c r="E26" s="53"/>
      <c r="F26" s="53"/>
      <c r="G26" s="53"/>
    </row>
    <row r="27" spans="1:7" ht="18.75">
      <c r="A27" s="37" t="s">
        <v>54</v>
      </c>
      <c r="B27" s="36" t="s">
        <v>112</v>
      </c>
      <c r="C27" s="53"/>
      <c r="D27" s="53"/>
      <c r="E27" s="53"/>
      <c r="F27" s="53"/>
      <c r="G27" s="53"/>
    </row>
    <row r="28" spans="1:7" ht="54" customHeight="1">
      <c r="A28" s="37" t="s">
        <v>113</v>
      </c>
      <c r="B28" s="36" t="s">
        <v>114</v>
      </c>
      <c r="C28" s="53"/>
      <c r="D28" s="53"/>
      <c r="E28" s="53"/>
      <c r="F28" s="53"/>
      <c r="G28" s="53"/>
    </row>
    <row r="29" spans="1:7" ht="18.75">
      <c r="A29" s="37" t="s">
        <v>102</v>
      </c>
      <c r="B29" s="36" t="s">
        <v>115</v>
      </c>
      <c r="C29" s="53"/>
      <c r="D29" s="53"/>
      <c r="E29" s="53"/>
      <c r="F29" s="53"/>
      <c r="G29" s="53"/>
    </row>
    <row r="30" spans="1:7" ht="18.75">
      <c r="A30" s="37" t="s">
        <v>116</v>
      </c>
      <c r="B30" s="36" t="s">
        <v>117</v>
      </c>
      <c r="C30" s="53"/>
      <c r="D30" s="53"/>
      <c r="E30" s="53"/>
      <c r="F30" s="53"/>
      <c r="G30" s="53"/>
    </row>
    <row r="31" spans="1:7" ht="26.25" customHeight="1">
      <c r="A31" s="37"/>
      <c r="B31" s="36" t="s">
        <v>118</v>
      </c>
      <c r="C31" s="53">
        <f>C22+C26</f>
        <v>43894181.31</v>
      </c>
      <c r="D31" s="53">
        <f>D22+D26</f>
        <v>1700000</v>
      </c>
      <c r="E31" s="53"/>
      <c r="F31" s="53"/>
      <c r="G31" s="53"/>
    </row>
    <row r="32" s="2" customFormat="1" ht="15.75"/>
    <row r="33" spans="1:7" ht="24" customHeight="1">
      <c r="A33" s="230" t="s">
        <v>25</v>
      </c>
      <c r="B33" s="231"/>
      <c r="C33" s="231"/>
      <c r="D33" s="231"/>
      <c r="E33" s="231"/>
      <c r="F33" s="231"/>
      <c r="G33" s="231"/>
    </row>
  </sheetData>
  <mergeCells count="8">
    <mergeCell ref="E1:G1"/>
    <mergeCell ref="E2:G2"/>
    <mergeCell ref="A9:A10"/>
    <mergeCell ref="B9:B10"/>
    <mergeCell ref="A33:G33"/>
    <mergeCell ref="A11:G11"/>
    <mergeCell ref="A21:G21"/>
    <mergeCell ref="A4:G4"/>
  </mergeCells>
  <printOptions/>
  <pageMargins left="0.984251968503937" right="0.3937007874015748" top="0.3937007874015748" bottom="0.3937007874015748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rfu-25</cp:lastModifiedBy>
  <cp:lastPrinted>2021-08-31T11:07:56Z</cp:lastPrinted>
  <dcterms:created xsi:type="dcterms:W3CDTF">2021-08-06T08:08:55Z</dcterms:created>
  <dcterms:modified xsi:type="dcterms:W3CDTF">2021-08-31T11:08:07Z</dcterms:modified>
  <cp:category/>
  <cp:version/>
  <cp:contentType/>
  <cp:contentStatus/>
</cp:coreProperties>
</file>